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43" i="1" l="1"/>
  <c r="AX43" i="1"/>
  <c r="AT44" i="1"/>
  <c r="AT43" i="1"/>
  <c r="AH41" i="1"/>
  <c r="AT42" i="1"/>
  <c r="AH8" i="1" l="1"/>
  <c r="AX52" i="1" l="1"/>
  <c r="AY52" i="1" s="1"/>
  <c r="AH40" i="1"/>
  <c r="AT40" i="1" s="1"/>
  <c r="AH39" i="1"/>
  <c r="AT39" i="1" s="1"/>
  <c r="AH38" i="1"/>
  <c r="AT38" i="1" s="1"/>
  <c r="AT37" i="1"/>
  <c r="AH36" i="1"/>
  <c r="AT36" i="1" s="1"/>
  <c r="AH35" i="1"/>
  <c r="AT35" i="1" s="1"/>
  <c r="AH34" i="1"/>
  <c r="AT34" i="1" s="1"/>
  <c r="AH33" i="1"/>
  <c r="AT33" i="1" s="1"/>
  <c r="AH32" i="1"/>
  <c r="AT32" i="1" s="1"/>
  <c r="AH31" i="1"/>
  <c r="AT31" i="1" s="1"/>
  <c r="AH30" i="1"/>
  <c r="AT30" i="1" s="1"/>
  <c r="AH29" i="1"/>
  <c r="AT29" i="1" s="1"/>
  <c r="AH28" i="1"/>
  <c r="AT28" i="1" s="1"/>
  <c r="AH27" i="1"/>
  <c r="AT27" i="1" s="1"/>
  <c r="AH26" i="1"/>
  <c r="C17" i="1"/>
  <c r="P17" i="1"/>
  <c r="M17" i="1"/>
  <c r="AT14" i="1"/>
  <c r="AT13" i="1"/>
  <c r="AT12" i="1"/>
  <c r="AT8" i="1"/>
  <c r="AT26" i="1" l="1"/>
  <c r="AT54" i="1" s="1"/>
  <c r="AZ43" i="1" l="1"/>
</calcChain>
</file>

<file path=xl/sharedStrings.xml><?xml version="1.0" encoding="utf-8"?>
<sst xmlns="http://schemas.openxmlformats.org/spreadsheetml/2006/main" count="74" uniqueCount="54">
  <si>
    <t>COLL.SCOL.</t>
  </si>
  <si>
    <t>PREDISPOSIZIONE SPAZI COVID</t>
  </si>
  <si>
    <t>SUPPORTO MENSA</t>
  </si>
  <si>
    <t>REPERIBILITA'</t>
  </si>
  <si>
    <t>SOST.PLESSO</t>
  </si>
  <si>
    <t>SOST.  ALTRI PLESSI</t>
  </si>
  <si>
    <t>STRAORDINARIO</t>
  </si>
  <si>
    <t>IGIENIZZAZIONE STRAORDINARIA</t>
  </si>
  <si>
    <t>PICC MAN.  E DECORO</t>
  </si>
  <si>
    <t>SUPPORTO MANUTENZIONE ALTRI PLESSI</t>
  </si>
  <si>
    <t>MAGGIOR CARICO PLESSO SALVO D'ACQUISTO</t>
  </si>
  <si>
    <t>TOT. ORE</t>
  </si>
  <si>
    <t>Imp. Orario</t>
  </si>
  <si>
    <t>Lordo Dip.</t>
  </si>
  <si>
    <t>DANTE</t>
  </si>
  <si>
    <t>TABELLA A</t>
  </si>
  <si>
    <t>PERSONALE ATA 30%</t>
  </si>
  <si>
    <t>Escluso : ind.direzione DGSA + sostituto DSGA</t>
  </si>
  <si>
    <r>
      <t xml:space="preserve"> Art.88 -C2 E - FIS PRESTAZIONI AGGIUNTIVE ATA</t>
    </r>
    <r>
      <rPr>
        <sz val="9"/>
        <rFont val="Times New Roman"/>
        <family val="1"/>
      </rPr>
      <t> </t>
    </r>
  </si>
  <si>
    <t>ASS. AMMINISTRATIVI</t>
  </si>
  <si>
    <t xml:space="preserve">SUPPORTO CONTABILITA' </t>
  </si>
  <si>
    <t>SUPPORTO INFORMATICA FAMIGLIE</t>
  </si>
  <si>
    <t>SUPPORTO INFORMATICA DOCENTI</t>
  </si>
  <si>
    <t>Supporto informatico gestionale comunicazioni esterne</t>
  </si>
  <si>
    <t>Sostituzione colleghi assenti</t>
  </si>
  <si>
    <t>Assistenza Progetti PTOF e     In RETE</t>
  </si>
  <si>
    <t>Lavoro straordinario</t>
  </si>
  <si>
    <t>Intensificazione attività ordinaria</t>
  </si>
  <si>
    <t>Sportello contatto rapporti comunità educante</t>
  </si>
  <si>
    <t>Coordinamento e collaborazione con DS e DSGA</t>
  </si>
  <si>
    <t>QUOTA FORF.</t>
  </si>
  <si>
    <t>Budget 30%</t>
  </si>
  <si>
    <t>diff.</t>
  </si>
  <si>
    <t>ART.88 C2-E FIS INCARICHI SPECIFICI  ATA</t>
  </si>
  <si>
    <t>COLLABOTORI SCOLASTICI</t>
  </si>
  <si>
    <t>ASS. HC</t>
  </si>
  <si>
    <t>D'AQCUISTO</t>
  </si>
  <si>
    <t>OBERDAN</t>
  </si>
  <si>
    <t>SAVIO</t>
  </si>
  <si>
    <t>AGAZZI</t>
  </si>
  <si>
    <t>CATTEDRALE</t>
  </si>
  <si>
    <t>BOSCHETTO</t>
  </si>
  <si>
    <t xml:space="preserve">Budget </t>
  </si>
  <si>
    <t> N. 8 ASSISTENTI AMMINISTRATIVI E  COLL. SCOLASTICI SONO TITOLARI DI 1^ POSIZ. ECONOMICA</t>
  </si>
  <si>
    <t>Indennità di Direzione parte variabile DSGA + sostituto</t>
  </si>
  <si>
    <t>CONTEGGIO A PARTE NON DETRATTE DA 17,952,56</t>
  </si>
  <si>
    <t>ART.88 C2 J - QUOTA VARIABILE INDENNITA' DIREZIONE DSGA</t>
  </si>
  <si>
    <t>Quota indennità di Direzione e parte variabile DSGA</t>
  </si>
  <si>
    <t>CORSO FORMAZIONE PERSONALE ATA 50 ORE</t>
  </si>
  <si>
    <t>AVANZO/DISAVANZO SUL TOTALE COMPLESSIVO</t>
  </si>
  <si>
    <t>€5379.5</t>
  </si>
  <si>
    <t>UNITA'</t>
  </si>
  <si>
    <t>ORE</t>
  </si>
  <si>
    <t>COMPLESSITA' LAVORO GRADO INFANZIA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</si>
</sst>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b/>
      <sz val="7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sz val="5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7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11" fillId="2" borderId="2" xfId="0" applyFont="1" applyFill="1" applyBorder="1" applyAlignment="1"/>
    <xf numFmtId="0" fontId="11" fillId="2" borderId="4" xfId="0" applyFont="1" applyFill="1" applyBorder="1" applyAlignment="1"/>
    <xf numFmtId="0" fontId="12" fillId="2" borderId="4" xfId="0" applyFont="1" applyFill="1" applyBorder="1" applyAlignment="1"/>
    <xf numFmtId="0" fontId="12" fillId="2" borderId="3" xfId="0" applyFont="1" applyFill="1" applyBorder="1" applyAlignment="1"/>
    <xf numFmtId="44" fontId="7" fillId="2" borderId="5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/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0" fillId="2" borderId="12" xfId="0" applyFont="1" applyFill="1" applyBorder="1" applyAlignment="1"/>
    <xf numFmtId="0" fontId="10" fillId="2" borderId="12" xfId="0" applyFont="1" applyFill="1" applyBorder="1" applyAlignment="1">
      <alignment vertical="center"/>
    </xf>
    <xf numFmtId="0" fontId="10" fillId="2" borderId="9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8" fontId="5" fillId="2" borderId="5" xfId="0" applyNumberFormat="1" applyFont="1" applyFill="1" applyBorder="1" applyAlignment="1"/>
    <xf numFmtId="44" fontId="5" fillId="2" borderId="6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0" fillId="0" borderId="12" xfId="0" applyBorder="1"/>
    <xf numFmtId="0" fontId="0" fillId="0" borderId="11" xfId="0" applyBorder="1"/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4" fontId="10" fillId="2" borderId="12" xfId="0" applyNumberFormat="1" applyFont="1" applyFill="1" applyBorder="1" applyAlignment="1">
      <alignment horizontal="center" vertical="center"/>
    </xf>
    <xf numFmtId="44" fontId="10" fillId="2" borderId="10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5" fillId="2" borderId="1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7" fillId="2" borderId="12" xfId="0" applyFont="1" applyFill="1" applyBorder="1" applyAlignment="1"/>
    <xf numFmtId="0" fontId="16" fillId="2" borderId="1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4" fontId="10" fillId="2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44" fontId="7" fillId="2" borderId="0" xfId="0" applyNumberFormat="1" applyFont="1" applyFill="1" applyBorder="1" applyAlignment="1">
      <alignment horizontal="center"/>
    </xf>
    <xf numFmtId="44" fontId="10" fillId="2" borderId="0" xfId="0" applyNumberFormat="1" applyFont="1" applyFill="1" applyBorder="1" applyAlignment="1">
      <alignment horizontal="center" vertical="center"/>
    </xf>
    <xf numFmtId="44" fontId="10" fillId="2" borderId="0" xfId="0" applyNumberFormat="1" applyFont="1" applyFill="1" applyBorder="1" applyAlignment="1">
      <alignment vertical="center"/>
    </xf>
    <xf numFmtId="0" fontId="7" fillId="2" borderId="0" xfId="0" applyFont="1" applyFill="1" applyAlignment="1"/>
    <xf numFmtId="0" fontId="7" fillId="2" borderId="14" xfId="0" applyFont="1" applyFill="1" applyBorder="1" applyAlignment="1"/>
    <xf numFmtId="0" fontId="7" fillId="2" borderId="7" xfId="0" applyFont="1" applyFill="1" applyBorder="1" applyAlignment="1"/>
    <xf numFmtId="0" fontId="7" fillId="2" borderId="9" xfId="0" applyFont="1" applyFill="1" applyBorder="1" applyAlignment="1"/>
    <xf numFmtId="0" fontId="7" fillId="2" borderId="9" xfId="0" applyFont="1" applyFill="1" applyBorder="1" applyAlignment="1">
      <alignment vertical="center"/>
    </xf>
    <xf numFmtId="0" fontId="7" fillId="2" borderId="8" xfId="0" applyFont="1" applyFill="1" applyBorder="1" applyAlignment="1"/>
    <xf numFmtId="0" fontId="5" fillId="2" borderId="2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7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8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44" fontId="5" fillId="2" borderId="10" xfId="0" applyNumberFormat="1" applyFont="1" applyFill="1" applyBorder="1" applyAlignment="1">
      <alignment horizontal="center" vertical="center"/>
    </xf>
    <xf numFmtId="44" fontId="5" fillId="2" borderId="1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44" fontId="5" fillId="2" borderId="1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10" fillId="2" borderId="14" xfId="0" applyFont="1" applyFill="1" applyBorder="1" applyAlignment="1"/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4" fontId="5" fillId="2" borderId="10" xfId="0" applyNumberFormat="1" applyFont="1" applyFill="1" applyBorder="1" applyAlignment="1">
      <alignment horizontal="center" vertical="center"/>
    </xf>
    <xf numFmtId="44" fontId="5" fillId="2" borderId="12" xfId="0" applyNumberFormat="1" applyFont="1" applyFill="1" applyBorder="1" applyAlignment="1">
      <alignment horizontal="center" vertical="center"/>
    </xf>
    <xf numFmtId="44" fontId="5" fillId="2" borderId="1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164" fontId="11" fillId="3" borderId="7" xfId="0" applyNumberFormat="1" applyFont="1" applyFill="1" applyBorder="1" applyAlignment="1">
      <alignment vertical="center"/>
    </xf>
    <xf numFmtId="164" fontId="11" fillId="3" borderId="9" xfId="0" applyNumberFormat="1" applyFont="1" applyFill="1" applyBorder="1" applyAlignment="1">
      <alignment vertical="center"/>
    </xf>
    <xf numFmtId="0" fontId="10" fillId="2" borderId="9" xfId="0" applyFont="1" applyFill="1" applyBorder="1" applyAlignment="1"/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/>
    <xf numFmtId="0" fontId="5" fillId="2" borderId="9" xfId="0" applyFont="1" applyFill="1" applyBorder="1" applyAlignment="1"/>
    <xf numFmtId="0" fontId="5" fillId="2" borderId="8" xfId="0" applyFont="1" applyFill="1" applyBorder="1" applyAlignment="1"/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0" fillId="2" borderId="7" xfId="0" applyFont="1" applyFill="1" applyBorder="1" applyAlignment="1"/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right" vertical="center"/>
    </xf>
    <xf numFmtId="8" fontId="5" fillId="2" borderId="10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4" fontId="10" fillId="2" borderId="10" xfId="0" applyNumberFormat="1" applyFont="1" applyFill="1" applyBorder="1" applyAlignment="1">
      <alignment horizontal="center" vertical="center"/>
    </xf>
    <xf numFmtId="44" fontId="10" fillId="2" borderId="12" xfId="0" applyNumberFormat="1" applyFont="1" applyFill="1" applyBorder="1" applyAlignment="1">
      <alignment horizontal="center" vertical="center"/>
    </xf>
    <xf numFmtId="44" fontId="10" fillId="2" borderId="1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4" fontId="10" fillId="2" borderId="10" xfId="0" applyNumberFormat="1" applyFont="1" applyFill="1" applyBorder="1" applyAlignment="1">
      <alignment horizontal="left" vertical="center"/>
    </xf>
    <xf numFmtId="44" fontId="10" fillId="2" borderId="12" xfId="0" applyNumberFormat="1" applyFont="1" applyFill="1" applyBorder="1" applyAlignment="1">
      <alignment horizontal="left" vertical="center"/>
    </xf>
    <xf numFmtId="44" fontId="10" fillId="2" borderId="11" xfId="0" applyNumberFormat="1" applyFont="1" applyFill="1" applyBorder="1" applyAlignment="1">
      <alignment horizontal="left" vertical="center"/>
    </xf>
    <xf numFmtId="44" fontId="5" fillId="0" borderId="10" xfId="0" applyNumberFormat="1" applyFont="1" applyFill="1" applyBorder="1" applyAlignment="1">
      <alignment horizontal="center" vertical="center"/>
    </xf>
    <xf numFmtId="44" fontId="5" fillId="0" borderId="12" xfId="0" applyNumberFormat="1" applyFont="1" applyFill="1" applyBorder="1" applyAlignment="1">
      <alignment horizontal="center" vertical="center"/>
    </xf>
    <xf numFmtId="44" fontId="5" fillId="0" borderId="11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/>
    <xf numFmtId="0" fontId="10" fillId="2" borderId="17" xfId="0" applyFont="1" applyFill="1" applyBorder="1" applyAlignment="1"/>
    <xf numFmtId="0" fontId="10" fillId="2" borderId="18" xfId="0" applyFont="1" applyFill="1" applyBorder="1" applyAlignment="1"/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8" fontId="16" fillId="2" borderId="7" xfId="0" applyNumberFormat="1" applyFont="1" applyFill="1" applyBorder="1" applyAlignment="1">
      <alignment horizontal="left" vertical="center"/>
    </xf>
    <xf numFmtId="8" fontId="16" fillId="2" borderId="8" xfId="0" applyNumberFormat="1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center"/>
    </xf>
    <xf numFmtId="44" fontId="16" fillId="2" borderId="12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/>
    </xf>
    <xf numFmtId="8" fontId="5" fillId="2" borderId="10" xfId="0" applyNumberFormat="1" applyFont="1" applyFill="1" applyBorder="1" applyAlignment="1">
      <alignment horizontal="right" vertical="center"/>
    </xf>
    <xf numFmtId="44" fontId="5" fillId="2" borderId="12" xfId="0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8" xfId="0" applyFont="1" applyBorder="1"/>
    <xf numFmtId="0" fontId="19" fillId="0" borderId="7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9" xfId="0" applyFont="1" applyBorder="1"/>
    <xf numFmtId="0" fontId="6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4" fontId="5" fillId="2" borderId="9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44" fontId="5" fillId="2" borderId="29" xfId="0" applyNumberFormat="1" applyFont="1" applyFill="1" applyBorder="1" applyAlignment="1">
      <alignment horizontal="center" vertical="center"/>
    </xf>
    <xf numFmtId="44" fontId="5" fillId="2" borderId="30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44" fontId="5" fillId="2" borderId="31" xfId="0" applyNumberFormat="1" applyFont="1" applyFill="1" applyBorder="1" applyAlignment="1">
      <alignment horizontal="center" vertical="center"/>
    </xf>
    <xf numFmtId="44" fontId="5" fillId="2" borderId="23" xfId="0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44" fontId="5" fillId="2" borderId="28" xfId="0" applyNumberFormat="1" applyFont="1" applyFill="1" applyBorder="1" applyAlignment="1">
      <alignment horizontal="center" vertical="center"/>
    </xf>
    <xf numFmtId="44" fontId="5" fillId="2" borderId="2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10" fillId="2" borderId="10" xfId="0" applyFont="1" applyFill="1" applyBorder="1" applyAlignment="1"/>
    <xf numFmtId="0" fontId="10" fillId="2" borderId="12" xfId="0" applyFont="1" applyFill="1" applyBorder="1" applyAlignment="1"/>
    <xf numFmtId="0" fontId="10" fillId="2" borderId="11" xfId="0" applyFont="1" applyFill="1" applyBorder="1" applyAlignment="1"/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44" fontId="16" fillId="2" borderId="10" xfId="0" applyNumberFormat="1" applyFont="1" applyFill="1" applyBorder="1" applyAlignment="1">
      <alignment horizontal="center"/>
    </xf>
    <xf numFmtId="0" fontId="19" fillId="0" borderId="0" xfId="0" applyFont="1" applyBorder="1"/>
    <xf numFmtId="0" fontId="0" fillId="0" borderId="0" xfId="0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4" fontId="5" fillId="2" borderId="0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4" fontId="5" fillId="2" borderId="7" xfId="0" applyNumberFormat="1" applyFont="1" applyFill="1" applyBorder="1" applyAlignment="1">
      <alignment horizontal="center" vertical="center"/>
    </xf>
    <xf numFmtId="44" fontId="5" fillId="2" borderId="8" xfId="0" applyNumberFormat="1" applyFont="1" applyFill="1" applyBorder="1" applyAlignment="1">
      <alignment horizontal="center" vertical="center"/>
    </xf>
    <xf numFmtId="0" fontId="0" fillId="0" borderId="9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4"/>
  <sheetViews>
    <sheetView tabSelected="1" workbookViewId="0">
      <selection activeCell="G23" sqref="G23"/>
    </sheetView>
  </sheetViews>
  <sheetFormatPr defaultRowHeight="15" x14ac:dyDescent="0.25"/>
  <cols>
    <col min="1" max="1" width="10.140625" customWidth="1"/>
    <col min="2" max="2" width="26.7109375" customWidth="1"/>
    <col min="6" max="6" width="9" customWidth="1"/>
    <col min="8" max="9" width="1.5703125" customWidth="1"/>
    <col min="11" max="11" width="3.5703125" customWidth="1"/>
    <col min="12" max="12" width="9.140625" hidden="1" customWidth="1"/>
    <col min="14" max="14" width="7.5703125" customWidth="1"/>
    <col min="15" max="15" width="1" hidden="1" customWidth="1"/>
    <col min="17" max="17" width="4.140625" customWidth="1"/>
    <col min="18" max="18" width="1" customWidth="1"/>
    <col min="21" max="21" width="0.28515625" customWidth="1"/>
    <col min="22" max="22" width="9.140625" hidden="1" customWidth="1"/>
    <col min="24" max="24" width="5.28515625" customWidth="1"/>
    <col min="25" max="25" width="0.85546875" hidden="1" customWidth="1"/>
    <col min="26" max="26" width="9.140625" hidden="1" customWidth="1"/>
    <col min="29" max="29" width="2" customWidth="1"/>
    <col min="30" max="30" width="6.7109375" customWidth="1"/>
    <col min="32" max="32" width="5.28515625" customWidth="1"/>
    <col min="33" max="33" width="9.140625" hidden="1" customWidth="1"/>
    <col min="35" max="35" width="1.28515625" customWidth="1"/>
    <col min="36" max="37" width="9.140625" hidden="1" customWidth="1"/>
    <col min="39" max="39" width="1.7109375" customWidth="1"/>
    <col min="40" max="41" width="9.140625" hidden="1" customWidth="1"/>
    <col min="42" max="42" width="5" customWidth="1"/>
    <col min="43" max="43" width="1.5703125" customWidth="1"/>
    <col min="44" max="45" width="9.140625" hidden="1" customWidth="1"/>
    <col min="46" max="46" width="9.140625" customWidth="1"/>
    <col min="47" max="47" width="2.5703125" customWidth="1"/>
    <col min="48" max="48" width="9.140625" hidden="1" customWidth="1"/>
    <col min="49" max="49" width="2.140625" customWidth="1"/>
    <col min="50" max="52" width="11" bestFit="1" customWidth="1"/>
  </cols>
  <sheetData>
    <row r="1" spans="1:50" ht="16.5" thickBot="1" x14ac:dyDescent="0.3">
      <c r="A1" s="10" t="s">
        <v>15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3"/>
    </row>
    <row r="2" spans="1:50" ht="15.75" x14ac:dyDescent="0.25">
      <c r="A2" s="111" t="s">
        <v>16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3"/>
      <c r="R2" s="113"/>
      <c r="S2" s="114"/>
      <c r="T2" s="117" t="s">
        <v>17</v>
      </c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9"/>
    </row>
    <row r="3" spans="1:50" ht="16.5" thickBot="1" x14ac:dyDescent="0.3">
      <c r="A3" s="123">
        <v>15322.69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15"/>
      <c r="R3" s="115"/>
      <c r="S3" s="116"/>
      <c r="T3" s="120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2"/>
    </row>
    <row r="4" spans="1:50" ht="15.75" thickBot="1" x14ac:dyDescent="0.3">
      <c r="A4" s="4" t="s">
        <v>18</v>
      </c>
      <c r="B4" s="5"/>
      <c r="C4" s="5"/>
      <c r="D4" s="5"/>
      <c r="E4" s="5"/>
      <c r="F4" s="5"/>
      <c r="G4" s="5"/>
      <c r="H4" s="5"/>
      <c r="I4" s="5"/>
      <c r="J4" s="6"/>
      <c r="K4" s="7"/>
      <c r="L4" s="8"/>
      <c r="M4" s="9"/>
      <c r="N4" s="125"/>
      <c r="O4" s="125"/>
      <c r="P4" s="125"/>
      <c r="Q4" s="125"/>
      <c r="R4" s="125"/>
      <c r="S4" s="125"/>
      <c r="T4" s="125"/>
      <c r="U4" s="125"/>
      <c r="V4" s="125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4"/>
    </row>
    <row r="5" spans="1:50" ht="15.75" thickBot="1" x14ac:dyDescent="0.3">
      <c r="A5" s="149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1"/>
      <c r="W5" s="152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36"/>
      <c r="AU5" s="137"/>
      <c r="AV5" s="137"/>
      <c r="AW5" s="138"/>
    </row>
    <row r="6" spans="1:50" ht="21" customHeight="1" x14ac:dyDescent="0.25">
      <c r="A6" s="99" t="s">
        <v>0</v>
      </c>
      <c r="B6" s="101"/>
      <c r="C6" s="81" t="s">
        <v>1</v>
      </c>
      <c r="D6" s="83"/>
      <c r="E6" s="81" t="s">
        <v>2</v>
      </c>
      <c r="F6" s="83"/>
      <c r="G6" s="81" t="s">
        <v>3</v>
      </c>
      <c r="H6" s="82"/>
      <c r="I6" s="83"/>
      <c r="J6" s="81" t="s">
        <v>4</v>
      </c>
      <c r="K6" s="82"/>
      <c r="L6" s="83"/>
      <c r="M6" s="81" t="s">
        <v>5</v>
      </c>
      <c r="N6" s="82"/>
      <c r="O6" s="83"/>
      <c r="P6" s="81" t="s">
        <v>6</v>
      </c>
      <c r="Q6" s="82"/>
      <c r="R6" s="83"/>
      <c r="S6" s="87" t="s">
        <v>7</v>
      </c>
      <c r="T6" s="88"/>
      <c r="U6" s="88"/>
      <c r="V6" s="89"/>
      <c r="W6" s="93" t="s">
        <v>8</v>
      </c>
      <c r="X6" s="94"/>
      <c r="Y6" s="94"/>
      <c r="Z6" s="95"/>
      <c r="AA6" s="93" t="s">
        <v>9</v>
      </c>
      <c r="AB6" s="94"/>
      <c r="AC6" s="94"/>
      <c r="AD6" s="95"/>
      <c r="AE6" s="87" t="s">
        <v>10</v>
      </c>
      <c r="AF6" s="88"/>
      <c r="AG6" s="89"/>
      <c r="AH6" s="133" t="s">
        <v>11</v>
      </c>
      <c r="AI6" s="134"/>
      <c r="AJ6" s="134"/>
      <c r="AK6" s="135"/>
      <c r="AL6" s="81" t="s">
        <v>12</v>
      </c>
      <c r="AM6" s="82"/>
      <c r="AN6" s="82"/>
      <c r="AO6" s="82"/>
      <c r="AP6" s="82"/>
      <c r="AQ6" s="82"/>
      <c r="AR6" s="82"/>
      <c r="AS6" s="83"/>
      <c r="AT6" s="153" t="s">
        <v>13</v>
      </c>
      <c r="AU6" s="154"/>
      <c r="AV6" s="154"/>
      <c r="AW6" s="155"/>
    </row>
    <row r="7" spans="1:50" ht="15.75" thickBot="1" x14ac:dyDescent="0.3">
      <c r="A7" s="100"/>
      <c r="B7" s="102"/>
      <c r="C7" s="84"/>
      <c r="D7" s="86"/>
      <c r="E7" s="84"/>
      <c r="F7" s="86"/>
      <c r="G7" s="84"/>
      <c r="H7" s="85"/>
      <c r="I7" s="86"/>
      <c r="J7" s="84"/>
      <c r="K7" s="85"/>
      <c r="L7" s="86"/>
      <c r="M7" s="84"/>
      <c r="N7" s="85"/>
      <c r="O7" s="86"/>
      <c r="P7" s="84"/>
      <c r="Q7" s="85"/>
      <c r="R7" s="86"/>
      <c r="S7" s="90"/>
      <c r="T7" s="91"/>
      <c r="U7" s="91"/>
      <c r="V7" s="92"/>
      <c r="W7" s="96"/>
      <c r="X7" s="97"/>
      <c r="Y7" s="97"/>
      <c r="Z7" s="98"/>
      <c r="AA7" s="96"/>
      <c r="AB7" s="97"/>
      <c r="AC7" s="97"/>
      <c r="AD7" s="98"/>
      <c r="AE7" s="90"/>
      <c r="AF7" s="91"/>
      <c r="AG7" s="92"/>
      <c r="AH7" s="238"/>
      <c r="AI7" s="239"/>
      <c r="AJ7" s="239"/>
      <c r="AK7" s="240"/>
      <c r="AL7" s="84"/>
      <c r="AM7" s="85"/>
      <c r="AN7" s="85"/>
      <c r="AO7" s="85"/>
      <c r="AP7" s="85"/>
      <c r="AQ7" s="85"/>
      <c r="AR7" s="85"/>
      <c r="AS7" s="86"/>
      <c r="AT7" s="209"/>
      <c r="AU7" s="210"/>
      <c r="AV7" s="210"/>
      <c r="AW7" s="241"/>
    </row>
    <row r="8" spans="1:50" ht="19.5" thickBot="1" x14ac:dyDescent="0.3">
      <c r="A8" s="2"/>
      <c r="B8" s="232" t="s">
        <v>52</v>
      </c>
      <c r="C8" s="126">
        <v>0</v>
      </c>
      <c r="D8" s="128"/>
      <c r="E8" s="126">
        <v>64</v>
      </c>
      <c r="F8" s="128"/>
      <c r="G8" s="126">
        <v>34</v>
      </c>
      <c r="H8" s="127"/>
      <c r="I8" s="128"/>
      <c r="J8" s="126">
        <v>160</v>
      </c>
      <c r="K8" s="127"/>
      <c r="L8" s="128"/>
      <c r="M8" s="126">
        <v>160</v>
      </c>
      <c r="N8" s="127"/>
      <c r="O8" s="128"/>
      <c r="P8" s="126">
        <v>40</v>
      </c>
      <c r="Q8" s="127"/>
      <c r="R8" s="128"/>
      <c r="S8" s="126">
        <v>0</v>
      </c>
      <c r="T8" s="127"/>
      <c r="U8" s="127"/>
      <c r="V8" s="128"/>
      <c r="W8" s="126">
        <v>240</v>
      </c>
      <c r="X8" s="127"/>
      <c r="Y8" s="127"/>
      <c r="Z8" s="128"/>
      <c r="AA8" s="129">
        <v>0</v>
      </c>
      <c r="AB8" s="129"/>
      <c r="AC8" s="129"/>
      <c r="AD8" s="129"/>
      <c r="AE8" s="129">
        <v>160</v>
      </c>
      <c r="AF8" s="129"/>
      <c r="AG8" s="126"/>
      <c r="AH8" s="244">
        <f>C8+E8+G8+J8+M8+P8+S8+W8+AA8+AE8</f>
        <v>858</v>
      </c>
      <c r="AI8" s="245"/>
      <c r="AJ8" s="245"/>
      <c r="AK8" s="252"/>
      <c r="AL8" s="256">
        <v>12.5</v>
      </c>
      <c r="AM8" s="235"/>
      <c r="AN8" s="235"/>
      <c r="AO8" s="235"/>
      <c r="AP8" s="235"/>
      <c r="AQ8" s="235"/>
      <c r="AR8" s="235"/>
      <c r="AS8" s="257"/>
      <c r="AT8" s="254">
        <f>AH8*AL8</f>
        <v>10725</v>
      </c>
      <c r="AU8" s="246"/>
      <c r="AV8" s="246"/>
      <c r="AW8" s="247"/>
    </row>
    <row r="9" spans="1:50" ht="15.75" thickBot="1" x14ac:dyDescent="0.3">
      <c r="B9" s="221" t="s">
        <v>51</v>
      </c>
      <c r="C9" s="222">
        <v>0</v>
      </c>
      <c r="D9" s="223"/>
      <c r="E9" s="224">
        <v>18</v>
      </c>
      <c r="F9" s="225"/>
      <c r="G9" s="224">
        <v>7</v>
      </c>
      <c r="H9" s="226"/>
      <c r="I9" s="225"/>
      <c r="J9" s="224">
        <v>18</v>
      </c>
      <c r="K9" s="227"/>
      <c r="L9" s="228"/>
      <c r="M9" s="224">
        <v>18</v>
      </c>
      <c r="N9" s="227"/>
      <c r="O9" s="228"/>
      <c r="P9" s="224">
        <v>18</v>
      </c>
      <c r="Q9" s="226"/>
      <c r="R9" s="225"/>
      <c r="S9" s="229">
        <v>0</v>
      </c>
      <c r="T9" s="230"/>
      <c r="U9" s="230"/>
      <c r="V9" s="228"/>
      <c r="W9" s="224">
        <v>2</v>
      </c>
      <c r="X9" s="227"/>
      <c r="Y9" s="231"/>
      <c r="Z9" s="228"/>
      <c r="AA9" s="224">
        <v>0</v>
      </c>
      <c r="AB9" s="226"/>
      <c r="AC9" s="226"/>
      <c r="AD9" s="225"/>
      <c r="AE9" s="224">
        <v>3</v>
      </c>
      <c r="AF9" s="227"/>
      <c r="AG9" s="291"/>
      <c r="AH9" s="248"/>
      <c r="AI9" s="249"/>
      <c r="AJ9" s="249"/>
      <c r="AK9" s="253"/>
      <c r="AL9" s="242"/>
      <c r="AM9" s="236"/>
      <c r="AN9" s="236"/>
      <c r="AO9" s="236"/>
      <c r="AP9" s="236"/>
      <c r="AQ9" s="236"/>
      <c r="AR9" s="236"/>
      <c r="AS9" s="243"/>
      <c r="AT9" s="255"/>
      <c r="AU9" s="250"/>
      <c r="AV9" s="250"/>
      <c r="AW9" s="251"/>
    </row>
    <row r="10" spans="1:50" ht="15.75" thickBot="1" x14ac:dyDescent="0.3">
      <c r="A10" s="277"/>
      <c r="B10" s="278"/>
      <c r="C10" s="279"/>
      <c r="D10" s="279"/>
      <c r="E10" s="279"/>
      <c r="F10" s="279"/>
      <c r="G10" s="279"/>
      <c r="H10" s="279"/>
      <c r="I10" s="279"/>
      <c r="J10" s="279"/>
      <c r="K10" s="279"/>
      <c r="L10" s="276"/>
      <c r="M10" s="279"/>
      <c r="N10" s="279"/>
      <c r="O10" s="276"/>
      <c r="P10" s="279"/>
      <c r="Q10" s="279"/>
      <c r="R10" s="279"/>
      <c r="S10" s="279"/>
      <c r="T10" s="279"/>
      <c r="U10" s="279"/>
      <c r="V10" s="276"/>
      <c r="W10" s="279"/>
      <c r="X10" s="279"/>
      <c r="Y10" s="276"/>
      <c r="Z10" s="276"/>
      <c r="AA10" s="279"/>
      <c r="AB10" s="279"/>
      <c r="AC10" s="279"/>
      <c r="AD10" s="279"/>
      <c r="AE10" s="279"/>
      <c r="AF10" s="279"/>
      <c r="AG10" s="277"/>
      <c r="AH10" s="280"/>
      <c r="AI10" s="280"/>
      <c r="AJ10" s="280"/>
      <c r="AK10" s="280"/>
      <c r="AL10" s="281"/>
      <c r="AM10" s="281"/>
      <c r="AN10" s="281"/>
      <c r="AO10" s="281"/>
      <c r="AP10" s="281"/>
      <c r="AQ10" s="281"/>
      <c r="AR10" s="281"/>
      <c r="AS10" s="281"/>
      <c r="AT10" s="282"/>
      <c r="AU10" s="282"/>
      <c r="AV10" s="282"/>
      <c r="AW10" s="282"/>
      <c r="AX10" s="277"/>
    </row>
    <row r="11" spans="1:50" ht="33.75" customHeight="1" thickBot="1" x14ac:dyDescent="0.3">
      <c r="A11" s="139" t="s">
        <v>19</v>
      </c>
      <c r="B11" s="140"/>
      <c r="C11" s="141" t="s">
        <v>20</v>
      </c>
      <c r="D11" s="142"/>
      <c r="E11" s="143" t="s">
        <v>21</v>
      </c>
      <c r="F11" s="144"/>
      <c r="G11" s="143" t="s">
        <v>22</v>
      </c>
      <c r="H11" s="145"/>
      <c r="I11" s="144"/>
      <c r="J11" s="143" t="s">
        <v>23</v>
      </c>
      <c r="K11" s="145"/>
      <c r="L11" s="144"/>
      <c r="M11" s="146" t="s">
        <v>24</v>
      </c>
      <c r="N11" s="147"/>
      <c r="O11" s="148"/>
      <c r="P11" s="146" t="s">
        <v>25</v>
      </c>
      <c r="Q11" s="147"/>
      <c r="R11" s="148"/>
      <c r="S11" s="146" t="s">
        <v>26</v>
      </c>
      <c r="T11" s="147"/>
      <c r="U11" s="147"/>
      <c r="V11" s="148"/>
      <c r="W11" s="146" t="s">
        <v>27</v>
      </c>
      <c r="X11" s="147"/>
      <c r="Y11" s="147"/>
      <c r="Z11" s="148"/>
      <c r="AA11" s="146" t="s">
        <v>28</v>
      </c>
      <c r="AB11" s="147"/>
      <c r="AC11" s="147"/>
      <c r="AD11" s="148"/>
      <c r="AE11" s="146" t="s">
        <v>29</v>
      </c>
      <c r="AF11" s="147"/>
      <c r="AG11" s="148"/>
      <c r="AH11" s="161" t="s">
        <v>11</v>
      </c>
      <c r="AI11" s="162"/>
      <c r="AJ11" s="162"/>
      <c r="AK11" s="163"/>
      <c r="AL11" s="161" t="s">
        <v>30</v>
      </c>
      <c r="AM11" s="162"/>
      <c r="AN11" s="162"/>
      <c r="AO11" s="163"/>
      <c r="AP11" s="146" t="s">
        <v>12</v>
      </c>
      <c r="AQ11" s="147"/>
      <c r="AR11" s="147"/>
      <c r="AS11" s="148"/>
      <c r="AT11" s="105" t="s">
        <v>13</v>
      </c>
      <c r="AU11" s="106"/>
      <c r="AV11" s="106"/>
      <c r="AW11" s="107"/>
    </row>
    <row r="12" spans="1:50" ht="19.5" hidden="1" thickBot="1" x14ac:dyDescent="0.3">
      <c r="A12" s="283"/>
      <c r="B12" s="284"/>
      <c r="C12" s="285">
        <v>0</v>
      </c>
      <c r="D12" s="286"/>
      <c r="E12" s="285">
        <v>10</v>
      </c>
      <c r="F12" s="286"/>
      <c r="G12" s="285">
        <v>0</v>
      </c>
      <c r="H12" s="287"/>
      <c r="I12" s="286"/>
      <c r="J12" s="285">
        <v>15</v>
      </c>
      <c r="K12" s="287"/>
      <c r="L12" s="286"/>
      <c r="M12" s="285">
        <v>0</v>
      </c>
      <c r="N12" s="287"/>
      <c r="O12" s="286"/>
      <c r="P12" s="285">
        <v>0</v>
      </c>
      <c r="Q12" s="287"/>
      <c r="R12" s="286"/>
      <c r="S12" s="285">
        <v>0</v>
      </c>
      <c r="T12" s="287"/>
      <c r="U12" s="287"/>
      <c r="V12" s="286"/>
      <c r="W12" s="285">
        <v>0</v>
      </c>
      <c r="X12" s="287"/>
      <c r="Y12" s="287"/>
      <c r="Z12" s="286"/>
      <c r="AA12" s="285">
        <v>10</v>
      </c>
      <c r="AB12" s="287"/>
      <c r="AC12" s="287"/>
      <c r="AD12" s="286"/>
      <c r="AE12" s="285">
        <v>0</v>
      </c>
      <c r="AF12" s="287"/>
      <c r="AG12" s="286"/>
      <c r="AH12" s="288">
        <v>30</v>
      </c>
      <c r="AI12" s="220"/>
      <c r="AJ12" s="220"/>
      <c r="AK12" s="274"/>
      <c r="AL12" s="288"/>
      <c r="AM12" s="220"/>
      <c r="AN12" s="220"/>
      <c r="AO12" s="274"/>
      <c r="AP12" s="242">
        <v>14.5</v>
      </c>
      <c r="AQ12" s="236"/>
      <c r="AR12" s="236"/>
      <c r="AS12" s="243"/>
      <c r="AT12" s="289">
        <f t="shared" ref="AT12:AT14" si="0">AH12*AP12</f>
        <v>435</v>
      </c>
      <c r="AU12" s="237"/>
      <c r="AV12" s="237"/>
      <c r="AW12" s="290"/>
    </row>
    <row r="13" spans="1:50" ht="19.5" hidden="1" thickBot="1" x14ac:dyDescent="0.3">
      <c r="A13" s="159"/>
      <c r="B13" s="160"/>
      <c r="C13" s="126">
        <v>0</v>
      </c>
      <c r="D13" s="128"/>
      <c r="E13" s="126">
        <v>5</v>
      </c>
      <c r="F13" s="128"/>
      <c r="G13" s="126">
        <v>5</v>
      </c>
      <c r="H13" s="127"/>
      <c r="I13" s="128"/>
      <c r="J13" s="126">
        <v>0</v>
      </c>
      <c r="K13" s="127"/>
      <c r="L13" s="128"/>
      <c r="M13" s="126">
        <v>10</v>
      </c>
      <c r="N13" s="127"/>
      <c r="O13" s="128"/>
      <c r="P13" s="126">
        <v>20</v>
      </c>
      <c r="Q13" s="127"/>
      <c r="R13" s="128"/>
      <c r="S13" s="126">
        <v>20</v>
      </c>
      <c r="T13" s="127"/>
      <c r="U13" s="127"/>
      <c r="V13" s="128"/>
      <c r="W13" s="126">
        <v>15</v>
      </c>
      <c r="X13" s="127"/>
      <c r="Y13" s="127"/>
      <c r="Z13" s="128"/>
      <c r="AA13" s="126">
        <v>20</v>
      </c>
      <c r="AB13" s="127"/>
      <c r="AC13" s="127"/>
      <c r="AD13" s="128"/>
      <c r="AE13" s="126">
        <v>11</v>
      </c>
      <c r="AF13" s="127"/>
      <c r="AG13" s="128"/>
      <c r="AH13" s="130">
        <v>80</v>
      </c>
      <c r="AI13" s="131"/>
      <c r="AJ13" s="131"/>
      <c r="AK13" s="132"/>
      <c r="AL13" s="130"/>
      <c r="AM13" s="131"/>
      <c r="AN13" s="131"/>
      <c r="AO13" s="132"/>
      <c r="AP13" s="105">
        <v>14.5</v>
      </c>
      <c r="AQ13" s="106"/>
      <c r="AR13" s="106"/>
      <c r="AS13" s="107"/>
      <c r="AT13" s="108">
        <f t="shared" si="0"/>
        <v>1160</v>
      </c>
      <c r="AU13" s="109"/>
      <c r="AV13" s="109"/>
      <c r="AW13" s="110"/>
    </row>
    <row r="14" spans="1:50" ht="19.5" hidden="1" thickBot="1" x14ac:dyDescent="0.3">
      <c r="A14" s="159"/>
      <c r="B14" s="160"/>
      <c r="C14" s="126">
        <v>10</v>
      </c>
      <c r="D14" s="128"/>
      <c r="E14" s="126">
        <v>10</v>
      </c>
      <c r="F14" s="128"/>
      <c r="G14" s="126">
        <v>10</v>
      </c>
      <c r="H14" s="127"/>
      <c r="I14" s="128"/>
      <c r="J14" s="126">
        <v>0</v>
      </c>
      <c r="K14" s="127"/>
      <c r="L14" s="128"/>
      <c r="M14" s="126">
        <v>0</v>
      </c>
      <c r="N14" s="127"/>
      <c r="O14" s="128"/>
      <c r="P14" s="126">
        <v>5</v>
      </c>
      <c r="Q14" s="127"/>
      <c r="R14" s="128"/>
      <c r="S14" s="126">
        <v>10</v>
      </c>
      <c r="T14" s="127"/>
      <c r="U14" s="127"/>
      <c r="V14" s="128"/>
      <c r="W14" s="126">
        <v>10</v>
      </c>
      <c r="X14" s="127"/>
      <c r="Y14" s="127"/>
      <c r="Z14" s="128"/>
      <c r="AA14" s="126">
        <v>5</v>
      </c>
      <c r="AB14" s="127"/>
      <c r="AC14" s="127"/>
      <c r="AD14" s="128"/>
      <c r="AE14" s="126">
        <v>15</v>
      </c>
      <c r="AF14" s="127"/>
      <c r="AG14" s="128"/>
      <c r="AH14" s="130">
        <v>60</v>
      </c>
      <c r="AI14" s="131"/>
      <c r="AJ14" s="131"/>
      <c r="AK14" s="132"/>
      <c r="AL14" s="130"/>
      <c r="AM14" s="131"/>
      <c r="AN14" s="131"/>
      <c r="AO14" s="132"/>
      <c r="AP14" s="105">
        <v>14.5</v>
      </c>
      <c r="AQ14" s="106"/>
      <c r="AR14" s="106"/>
      <c r="AS14" s="107"/>
      <c r="AT14" s="108">
        <f t="shared" si="0"/>
        <v>870</v>
      </c>
      <c r="AU14" s="109"/>
      <c r="AV14" s="109"/>
      <c r="AW14" s="110"/>
    </row>
    <row r="15" spans="1:50" ht="19.5" hidden="1" thickBot="1" x14ac:dyDescent="0.3">
      <c r="A15" s="164"/>
      <c r="B15" s="165"/>
      <c r="C15" s="15">
        <v>0</v>
      </c>
      <c r="D15" s="16"/>
      <c r="E15" s="15">
        <v>0</v>
      </c>
      <c r="F15" s="16"/>
      <c r="G15" s="15">
        <v>0</v>
      </c>
      <c r="H15" s="17"/>
      <c r="I15" s="16"/>
      <c r="J15" s="126">
        <v>0</v>
      </c>
      <c r="K15" s="127"/>
      <c r="L15" s="16"/>
      <c r="M15" s="15">
        <v>0</v>
      </c>
      <c r="N15" s="17"/>
      <c r="O15" s="16"/>
      <c r="P15" s="15">
        <v>5</v>
      </c>
      <c r="Q15" s="17"/>
      <c r="R15" s="16"/>
      <c r="S15" s="15">
        <v>0</v>
      </c>
      <c r="T15" s="17"/>
      <c r="U15" s="17"/>
      <c r="V15" s="16"/>
      <c r="W15" s="15">
        <v>10</v>
      </c>
      <c r="X15" s="17"/>
      <c r="Y15" s="17"/>
      <c r="Z15" s="16"/>
      <c r="AA15" s="126">
        <v>15</v>
      </c>
      <c r="AB15" s="127"/>
      <c r="AC15" s="17"/>
      <c r="AD15" s="16"/>
      <c r="AE15" s="15">
        <v>5</v>
      </c>
      <c r="AF15" s="17"/>
      <c r="AG15" s="16"/>
      <c r="AH15" s="130">
        <v>100</v>
      </c>
      <c r="AI15" s="131"/>
      <c r="AJ15" s="131"/>
      <c r="AK15" s="132"/>
      <c r="AL15" s="18"/>
      <c r="AM15" s="19"/>
      <c r="AN15" s="19"/>
      <c r="AO15" s="20"/>
      <c r="AP15" s="105">
        <v>14.5</v>
      </c>
      <c r="AQ15" s="106"/>
      <c r="AR15" s="106"/>
      <c r="AS15" s="107"/>
      <c r="AT15" s="108">
        <v>1450</v>
      </c>
      <c r="AU15" s="109"/>
      <c r="AV15" s="109"/>
      <c r="AW15" s="110"/>
    </row>
    <row r="16" spans="1:50" ht="19.5" hidden="1" thickBot="1" x14ac:dyDescent="0.3">
      <c r="A16" s="159"/>
      <c r="B16" s="160"/>
      <c r="C16" s="126">
        <v>0</v>
      </c>
      <c r="D16" s="128"/>
      <c r="E16" s="126">
        <v>0</v>
      </c>
      <c r="F16" s="128"/>
      <c r="G16" s="126">
        <v>0</v>
      </c>
      <c r="H16" s="127"/>
      <c r="I16" s="128"/>
      <c r="J16" s="126">
        <v>0</v>
      </c>
      <c r="K16" s="127"/>
      <c r="L16" s="128"/>
      <c r="M16" s="126">
        <v>0</v>
      </c>
      <c r="N16" s="127"/>
      <c r="O16" s="128"/>
      <c r="P16" s="126">
        <v>0</v>
      </c>
      <c r="Q16" s="127"/>
      <c r="R16" s="128"/>
      <c r="S16" s="126">
        <v>0</v>
      </c>
      <c r="T16" s="127"/>
      <c r="U16" s="127"/>
      <c r="V16" s="128"/>
      <c r="W16" s="126">
        <v>0</v>
      </c>
      <c r="X16" s="127"/>
      <c r="Y16" s="127"/>
      <c r="Z16" s="128"/>
      <c r="AA16" s="126">
        <v>0</v>
      </c>
      <c r="AB16" s="127"/>
      <c r="AC16" s="127"/>
      <c r="AD16" s="128"/>
      <c r="AE16" s="126">
        <v>10</v>
      </c>
      <c r="AF16" s="127"/>
      <c r="AG16" s="128"/>
      <c r="AH16" s="130">
        <v>0</v>
      </c>
      <c r="AI16" s="131"/>
      <c r="AJ16" s="131"/>
      <c r="AK16" s="132"/>
      <c r="AL16" s="130"/>
      <c r="AM16" s="131"/>
      <c r="AN16" s="131"/>
      <c r="AO16" s="132"/>
      <c r="AP16" s="105">
        <v>14.5</v>
      </c>
      <c r="AQ16" s="106"/>
      <c r="AR16" s="106"/>
      <c r="AS16" s="107"/>
      <c r="AT16" s="108">
        <v>0</v>
      </c>
      <c r="AU16" s="109"/>
      <c r="AV16" s="109"/>
      <c r="AW16" s="110"/>
    </row>
    <row r="17" spans="1:52" ht="15.75" thickBot="1" x14ac:dyDescent="0.3">
      <c r="A17" s="21"/>
      <c r="B17" s="258" t="s">
        <v>52</v>
      </c>
      <c r="C17" s="166">
        <f>SUM(C12:D16)</f>
        <v>10</v>
      </c>
      <c r="D17" s="167"/>
      <c r="E17" s="166">
        <v>20</v>
      </c>
      <c r="F17" s="167"/>
      <c r="G17" s="166">
        <v>10</v>
      </c>
      <c r="H17" s="168"/>
      <c r="I17" s="167"/>
      <c r="J17" s="166">
        <v>10</v>
      </c>
      <c r="K17" s="167"/>
      <c r="L17" s="23"/>
      <c r="M17" s="166">
        <f>SUM(M12:O16)</f>
        <v>10</v>
      </c>
      <c r="N17" s="263"/>
      <c r="O17" s="264"/>
      <c r="P17" s="166">
        <f>SUM(P12:R16)</f>
        <v>30</v>
      </c>
      <c r="Q17" s="168"/>
      <c r="R17" s="167"/>
      <c r="S17" s="265">
        <v>121</v>
      </c>
      <c r="T17" s="266"/>
      <c r="U17" s="267"/>
      <c r="V17" s="267"/>
      <c r="W17" s="166">
        <v>60</v>
      </c>
      <c r="X17" s="263"/>
      <c r="Y17" s="268"/>
      <c r="Z17" s="264"/>
      <c r="AA17" s="166">
        <v>60</v>
      </c>
      <c r="AB17" s="168"/>
      <c r="AC17" s="168"/>
      <c r="AD17" s="167"/>
      <c r="AE17" s="168">
        <v>40</v>
      </c>
      <c r="AF17" s="168"/>
      <c r="AG17" s="167"/>
      <c r="AH17" s="153">
        <v>371</v>
      </c>
      <c r="AI17" s="154"/>
      <c r="AJ17" s="154"/>
      <c r="AK17" s="155"/>
      <c r="AL17" s="75"/>
      <c r="AM17" s="76"/>
      <c r="AN17" s="76"/>
      <c r="AO17" s="78"/>
      <c r="AP17" s="166"/>
      <c r="AQ17" s="168"/>
      <c r="AR17" s="22"/>
      <c r="AS17" s="22"/>
      <c r="AT17" s="108" t="s">
        <v>50</v>
      </c>
      <c r="AU17" s="109"/>
      <c r="AV17" s="109"/>
      <c r="AW17" s="110"/>
    </row>
    <row r="18" spans="1:52" ht="15.75" thickBot="1" x14ac:dyDescent="0.3">
      <c r="A18" s="21"/>
      <c r="B18" s="221" t="s">
        <v>51</v>
      </c>
      <c r="C18" s="166">
        <v>4</v>
      </c>
      <c r="D18" s="167"/>
      <c r="E18" s="166">
        <v>4</v>
      </c>
      <c r="F18" s="167"/>
      <c r="G18" s="166">
        <v>4</v>
      </c>
      <c r="H18" s="168"/>
      <c r="I18" s="167"/>
      <c r="J18" s="166">
        <v>4</v>
      </c>
      <c r="K18" s="167"/>
      <c r="L18" s="259"/>
      <c r="M18" s="166">
        <v>4</v>
      </c>
      <c r="N18" s="167"/>
      <c r="O18" s="259"/>
      <c r="P18" s="166">
        <v>4</v>
      </c>
      <c r="Q18" s="168"/>
      <c r="R18" s="167"/>
      <c r="S18" s="265">
        <v>4</v>
      </c>
      <c r="T18" s="266"/>
      <c r="U18" s="269"/>
      <c r="V18" s="24"/>
      <c r="W18" s="166">
        <v>4</v>
      </c>
      <c r="X18" s="167"/>
      <c r="Y18" s="259"/>
      <c r="Z18" s="259"/>
      <c r="AA18" s="166">
        <v>4</v>
      </c>
      <c r="AB18" s="168"/>
      <c r="AC18" s="168"/>
      <c r="AD18" s="167"/>
      <c r="AE18" s="166">
        <v>4</v>
      </c>
      <c r="AF18" s="168"/>
      <c r="AG18" s="77"/>
      <c r="AH18" s="156"/>
      <c r="AI18" s="157"/>
      <c r="AJ18" s="157"/>
      <c r="AK18" s="158"/>
      <c r="AL18" s="166"/>
      <c r="AM18" s="168"/>
      <c r="AN18" s="168"/>
      <c r="AO18" s="168"/>
      <c r="AP18" s="168"/>
      <c r="AQ18" s="167"/>
      <c r="AR18" s="80"/>
      <c r="AS18" s="80"/>
      <c r="AT18" s="73"/>
      <c r="AU18" s="74"/>
      <c r="AV18" s="74"/>
      <c r="AW18" s="79"/>
    </row>
    <row r="19" spans="1:52" ht="15.75" thickBot="1" x14ac:dyDescent="0.3">
      <c r="A19" s="172"/>
      <c r="B19" s="173"/>
      <c r="C19" s="25"/>
      <c r="D19" s="25"/>
      <c r="E19" s="26"/>
      <c r="F19" s="26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5"/>
      <c r="AB19" s="25"/>
      <c r="AC19" s="25"/>
      <c r="AD19" s="25"/>
      <c r="AE19" s="28"/>
      <c r="AF19" s="25"/>
      <c r="AG19" s="25"/>
      <c r="AH19" s="166" t="s">
        <v>31</v>
      </c>
      <c r="AI19" s="168"/>
      <c r="AJ19" s="168"/>
      <c r="AK19" s="168"/>
      <c r="AL19" s="168"/>
      <c r="AM19" s="168"/>
      <c r="AN19" s="168"/>
      <c r="AO19" s="168"/>
      <c r="AP19" s="168"/>
      <c r="AQ19" s="168"/>
      <c r="AR19" s="29"/>
      <c r="AS19" s="29"/>
      <c r="AT19" s="108">
        <v>5385.768</v>
      </c>
      <c r="AU19" s="109"/>
      <c r="AV19" s="109"/>
      <c r="AW19" s="110"/>
    </row>
    <row r="20" spans="1:52" ht="15.75" thickBot="1" x14ac:dyDescent="0.3">
      <c r="A20" s="172"/>
      <c r="B20" s="173"/>
      <c r="C20" s="30"/>
      <c r="D20" s="25"/>
      <c r="E20" s="26"/>
      <c r="F20" s="26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8"/>
      <c r="AF20" s="25"/>
      <c r="AG20" s="25"/>
      <c r="AH20" s="174" t="s">
        <v>32</v>
      </c>
      <c r="AI20" s="174"/>
      <c r="AJ20" s="174"/>
      <c r="AK20" s="174"/>
      <c r="AL20" s="174"/>
      <c r="AM20" s="174"/>
      <c r="AN20" s="174"/>
      <c r="AO20" s="174"/>
      <c r="AP20" s="174"/>
      <c r="AQ20" s="22"/>
      <c r="AR20" s="22"/>
      <c r="AS20" s="22"/>
      <c r="AT20" s="175">
        <v>6.27</v>
      </c>
      <c r="AU20" s="109"/>
      <c r="AV20" s="109"/>
      <c r="AW20" s="110"/>
    </row>
    <row r="21" spans="1:52" ht="15.75" thickBot="1" x14ac:dyDescent="0.3"/>
    <row r="22" spans="1:52" ht="15.75" thickBot="1" x14ac:dyDescent="0.3">
      <c r="A22" s="32" t="s">
        <v>33</v>
      </c>
      <c r="B22" s="33"/>
      <c r="C22" s="33"/>
      <c r="D22" s="33"/>
      <c r="E22" s="34"/>
    </row>
    <row r="23" spans="1:52" ht="15.75" thickBot="1" x14ac:dyDescent="0.3">
      <c r="A23" s="31">
        <v>2507.35</v>
      </c>
    </row>
    <row r="24" spans="1:52" ht="15.75" thickBot="1" x14ac:dyDescent="0.3"/>
    <row r="25" spans="1:52" ht="21" customHeight="1" thickBot="1" x14ac:dyDescent="0.3">
      <c r="A25" s="272" t="s">
        <v>34</v>
      </c>
      <c r="B25" s="273"/>
      <c r="C25" s="169" t="s">
        <v>51</v>
      </c>
      <c r="D25" s="170"/>
      <c r="E25" s="126" t="s">
        <v>52</v>
      </c>
      <c r="F25" s="128"/>
      <c r="G25" s="126"/>
      <c r="H25" s="127"/>
      <c r="I25" s="128"/>
      <c r="J25" s="169"/>
      <c r="K25" s="171"/>
      <c r="L25" s="170"/>
      <c r="M25" s="169"/>
      <c r="N25" s="171"/>
      <c r="O25" s="170"/>
      <c r="P25" s="169"/>
      <c r="Q25" s="171"/>
      <c r="R25" s="170"/>
      <c r="S25" s="146"/>
      <c r="T25" s="147"/>
      <c r="U25" s="147"/>
      <c r="V25" s="148"/>
      <c r="W25" s="141"/>
      <c r="X25" s="176"/>
      <c r="Y25" s="176"/>
      <c r="Z25" s="142"/>
      <c r="AA25" s="177"/>
      <c r="AB25" s="178"/>
      <c r="AC25" s="178"/>
      <c r="AD25" s="179"/>
      <c r="AE25" s="177"/>
      <c r="AF25" s="178"/>
      <c r="AG25" s="179"/>
      <c r="AH25" s="180" t="s">
        <v>11</v>
      </c>
      <c r="AI25" s="181"/>
      <c r="AJ25" s="181"/>
      <c r="AK25" s="182"/>
      <c r="AL25" s="161" t="s">
        <v>30</v>
      </c>
      <c r="AM25" s="162"/>
      <c r="AN25" s="162"/>
      <c r="AO25" s="163"/>
      <c r="AP25" s="146" t="s">
        <v>12</v>
      </c>
      <c r="AQ25" s="147"/>
      <c r="AR25" s="147"/>
      <c r="AS25" s="148"/>
      <c r="AT25" s="130" t="s">
        <v>13</v>
      </c>
      <c r="AU25" s="131"/>
      <c r="AV25" s="131"/>
      <c r="AW25" s="132"/>
      <c r="AX25" s="52"/>
      <c r="AY25" s="52"/>
      <c r="AZ25" s="52"/>
    </row>
    <row r="26" spans="1:52" ht="19.5" hidden="1" customHeight="1" thickBot="1" x14ac:dyDescent="0.3">
      <c r="A26" s="2"/>
      <c r="B26" s="3" t="s">
        <v>36</v>
      </c>
      <c r="C26" s="126">
        <v>8</v>
      </c>
      <c r="D26" s="128"/>
      <c r="E26" s="126">
        <v>0</v>
      </c>
      <c r="F26" s="128"/>
      <c r="G26" s="126"/>
      <c r="H26" s="127"/>
      <c r="I26" s="128"/>
      <c r="J26" s="126"/>
      <c r="K26" s="127"/>
      <c r="L26" s="128"/>
      <c r="M26" s="126"/>
      <c r="N26" s="127"/>
      <c r="O26" s="128"/>
      <c r="P26" s="126"/>
      <c r="Q26" s="127"/>
      <c r="R26" s="128"/>
      <c r="S26" s="126"/>
      <c r="T26" s="127"/>
      <c r="U26" s="127"/>
      <c r="V26" s="128"/>
      <c r="W26" s="126"/>
      <c r="X26" s="127"/>
      <c r="Y26" s="127"/>
      <c r="Z26" s="128"/>
      <c r="AA26" s="126"/>
      <c r="AB26" s="127"/>
      <c r="AC26" s="127"/>
      <c r="AD26" s="128"/>
      <c r="AE26" s="126"/>
      <c r="AF26" s="127"/>
      <c r="AG26" s="128"/>
      <c r="AH26" s="130">
        <f>SUM(C26:AG26)</f>
        <v>8</v>
      </c>
      <c r="AI26" s="131"/>
      <c r="AJ26" s="131"/>
      <c r="AK26" s="132"/>
      <c r="AL26" s="130"/>
      <c r="AM26" s="131"/>
      <c r="AN26" s="131"/>
      <c r="AO26" s="132"/>
      <c r="AP26" s="105">
        <v>12.5</v>
      </c>
      <c r="AQ26" s="106"/>
      <c r="AR26" s="106"/>
      <c r="AS26" s="107"/>
      <c r="AT26" s="183">
        <f>AH26*AP26</f>
        <v>100</v>
      </c>
      <c r="AU26" s="184"/>
      <c r="AV26" s="184"/>
      <c r="AW26" s="185"/>
      <c r="AX26" s="52"/>
      <c r="AY26" s="53"/>
      <c r="AZ26" s="52"/>
    </row>
    <row r="27" spans="1:52" ht="19.5" hidden="1" customHeight="1" thickBot="1" x14ac:dyDescent="0.3">
      <c r="A27" s="2"/>
      <c r="B27" s="3" t="s">
        <v>36</v>
      </c>
      <c r="C27" s="126">
        <v>8</v>
      </c>
      <c r="D27" s="128"/>
      <c r="E27" s="126">
        <v>0</v>
      </c>
      <c r="F27" s="128"/>
      <c r="G27" s="126"/>
      <c r="H27" s="127"/>
      <c r="I27" s="128"/>
      <c r="J27" s="126"/>
      <c r="K27" s="127"/>
      <c r="L27" s="128"/>
      <c r="M27" s="126"/>
      <c r="N27" s="127"/>
      <c r="O27" s="128"/>
      <c r="P27" s="126"/>
      <c r="Q27" s="127"/>
      <c r="R27" s="128"/>
      <c r="S27" s="126"/>
      <c r="T27" s="127"/>
      <c r="U27" s="127"/>
      <c r="V27" s="128"/>
      <c r="W27" s="126"/>
      <c r="X27" s="127"/>
      <c r="Y27" s="127"/>
      <c r="Z27" s="128"/>
      <c r="AA27" s="126"/>
      <c r="AB27" s="127"/>
      <c r="AC27" s="35"/>
      <c r="AD27" s="36"/>
      <c r="AE27" s="126"/>
      <c r="AF27" s="127"/>
      <c r="AG27" s="128"/>
      <c r="AH27" s="130">
        <f t="shared" ref="AH27:AH28" si="1">SUM(C27:AG27)</f>
        <v>8</v>
      </c>
      <c r="AI27" s="131"/>
      <c r="AJ27" s="131"/>
      <c r="AK27" s="132"/>
      <c r="AL27" s="130"/>
      <c r="AM27" s="131"/>
      <c r="AN27" s="131"/>
      <c r="AO27" s="132"/>
      <c r="AP27" s="105">
        <v>12.5</v>
      </c>
      <c r="AQ27" s="106"/>
      <c r="AR27" s="106"/>
      <c r="AS27" s="107"/>
      <c r="AT27" s="183">
        <f t="shared" ref="AT27:AT35" si="2">AH27*AP27</f>
        <v>100</v>
      </c>
      <c r="AU27" s="184"/>
      <c r="AV27" s="184"/>
      <c r="AW27" s="185"/>
      <c r="AX27" s="52"/>
      <c r="AY27" s="52"/>
      <c r="AZ27" s="52"/>
    </row>
    <row r="28" spans="1:52" ht="19.5" hidden="1" customHeight="1" thickBot="1" x14ac:dyDescent="0.3">
      <c r="A28" s="2"/>
      <c r="B28" s="3" t="s">
        <v>37</v>
      </c>
      <c r="C28" s="126">
        <v>8</v>
      </c>
      <c r="D28" s="128"/>
      <c r="E28" s="15">
        <v>0</v>
      </c>
      <c r="F28" s="16"/>
      <c r="G28" s="15"/>
      <c r="H28" s="17"/>
      <c r="I28" s="16"/>
      <c r="J28" s="15"/>
      <c r="K28" s="17"/>
      <c r="L28" s="16"/>
      <c r="M28" s="15"/>
      <c r="N28" s="17"/>
      <c r="O28" s="16"/>
      <c r="P28" s="15"/>
      <c r="Q28" s="17"/>
      <c r="R28" s="17"/>
      <c r="S28" s="126"/>
      <c r="T28" s="127"/>
      <c r="U28" s="127"/>
      <c r="V28" s="128"/>
      <c r="W28" s="126"/>
      <c r="X28" s="127"/>
      <c r="Y28" s="127"/>
      <c r="Z28" s="128"/>
      <c r="AA28" s="186"/>
      <c r="AB28" s="187"/>
      <c r="AC28" s="187"/>
      <c r="AD28" s="188"/>
      <c r="AE28" s="126"/>
      <c r="AF28" s="127"/>
      <c r="AG28" s="128"/>
      <c r="AH28" s="130">
        <f t="shared" si="1"/>
        <v>8</v>
      </c>
      <c r="AI28" s="131"/>
      <c r="AJ28" s="131"/>
      <c r="AK28" s="132"/>
      <c r="AL28" s="18"/>
      <c r="AM28" s="19"/>
      <c r="AN28" s="19"/>
      <c r="AO28" s="20"/>
      <c r="AP28" s="105">
        <v>12.5</v>
      </c>
      <c r="AQ28" s="106"/>
      <c r="AR28" s="106"/>
      <c r="AS28" s="107"/>
      <c r="AT28" s="183">
        <f t="shared" si="2"/>
        <v>100</v>
      </c>
      <c r="AU28" s="184"/>
      <c r="AV28" s="184"/>
      <c r="AW28" s="185"/>
      <c r="AX28" s="52"/>
      <c r="AY28" s="52"/>
      <c r="AZ28" s="52"/>
    </row>
    <row r="29" spans="1:52" ht="19.5" hidden="1" customHeight="1" thickBot="1" x14ac:dyDescent="0.3">
      <c r="A29" s="2"/>
      <c r="B29" s="3" t="s">
        <v>37</v>
      </c>
      <c r="C29" s="15">
        <v>8</v>
      </c>
      <c r="D29" s="16"/>
      <c r="E29" s="15">
        <v>0</v>
      </c>
      <c r="F29" s="16"/>
      <c r="G29" s="15"/>
      <c r="H29" s="17"/>
      <c r="I29" s="16"/>
      <c r="J29" s="15"/>
      <c r="K29" s="17"/>
      <c r="L29" s="16"/>
      <c r="M29" s="15"/>
      <c r="N29" s="17"/>
      <c r="O29" s="16"/>
      <c r="P29" s="15"/>
      <c r="Q29" s="17"/>
      <c r="R29" s="17"/>
      <c r="S29" s="126"/>
      <c r="T29" s="127"/>
      <c r="U29" s="127"/>
      <c r="V29" s="128"/>
      <c r="W29" s="126"/>
      <c r="X29" s="127"/>
      <c r="Y29" s="127"/>
      <c r="Z29" s="128"/>
      <c r="AA29" s="186"/>
      <c r="AB29" s="187"/>
      <c r="AC29" s="187"/>
      <c r="AD29" s="188"/>
      <c r="AE29" s="126"/>
      <c r="AF29" s="127"/>
      <c r="AG29" s="128"/>
      <c r="AH29" s="130">
        <f>SUM(C29:AG29)</f>
        <v>8</v>
      </c>
      <c r="AI29" s="131"/>
      <c r="AJ29" s="131"/>
      <c r="AK29" s="132"/>
      <c r="AL29" s="18"/>
      <c r="AM29" s="19"/>
      <c r="AN29" s="19"/>
      <c r="AO29" s="20"/>
      <c r="AP29" s="105">
        <v>12.5</v>
      </c>
      <c r="AQ29" s="106"/>
      <c r="AR29" s="106"/>
      <c r="AS29" s="107"/>
      <c r="AT29" s="183">
        <f t="shared" si="2"/>
        <v>100</v>
      </c>
      <c r="AU29" s="184"/>
      <c r="AV29" s="184"/>
      <c r="AW29" s="185"/>
      <c r="AX29" s="52"/>
      <c r="AY29" s="52"/>
      <c r="AZ29" s="52"/>
    </row>
    <row r="30" spans="1:52" ht="19.5" hidden="1" thickBot="1" x14ac:dyDescent="0.3">
      <c r="A30" s="2"/>
      <c r="B30" s="3" t="s">
        <v>38</v>
      </c>
      <c r="C30" s="126">
        <v>8</v>
      </c>
      <c r="D30" s="128"/>
      <c r="E30" s="15">
        <v>0</v>
      </c>
      <c r="F30" s="16"/>
      <c r="G30" s="15"/>
      <c r="H30" s="17"/>
      <c r="I30" s="16"/>
      <c r="J30" s="15"/>
      <c r="K30" s="17"/>
      <c r="L30" s="16"/>
      <c r="M30" s="15"/>
      <c r="N30" s="17"/>
      <c r="O30" s="16"/>
      <c r="P30" s="15"/>
      <c r="Q30" s="17"/>
      <c r="R30" s="17"/>
      <c r="S30" s="37"/>
      <c r="T30" s="35"/>
      <c r="U30" s="35"/>
      <c r="V30" s="36"/>
      <c r="W30" s="37"/>
      <c r="X30" s="35"/>
      <c r="Y30" s="35"/>
      <c r="Z30" s="36"/>
      <c r="AA30" s="37"/>
      <c r="AB30" s="35"/>
      <c r="AC30" s="35"/>
      <c r="AD30" s="36"/>
      <c r="AE30" s="37"/>
      <c r="AF30" s="35"/>
      <c r="AG30" s="36"/>
      <c r="AH30" s="130">
        <f>SUM(C30:AG30)</f>
        <v>8</v>
      </c>
      <c r="AI30" s="131"/>
      <c r="AJ30" s="131"/>
      <c r="AK30" s="132"/>
      <c r="AL30" s="18"/>
      <c r="AM30" s="19"/>
      <c r="AN30" s="19"/>
      <c r="AO30" s="20"/>
      <c r="AP30" s="105">
        <v>12.5</v>
      </c>
      <c r="AQ30" s="106"/>
      <c r="AR30" s="106"/>
      <c r="AS30" s="107"/>
      <c r="AT30" s="183">
        <f t="shared" si="2"/>
        <v>100</v>
      </c>
      <c r="AU30" s="184"/>
      <c r="AV30" s="184"/>
      <c r="AW30" s="185"/>
      <c r="AX30" s="52"/>
      <c r="AY30" s="52"/>
      <c r="AZ30" s="52"/>
    </row>
    <row r="31" spans="1:52" ht="19.5" hidden="1" thickBot="1" x14ac:dyDescent="0.3">
      <c r="A31" s="2"/>
      <c r="B31" s="3" t="s">
        <v>38</v>
      </c>
      <c r="C31" s="15">
        <v>8</v>
      </c>
      <c r="D31" s="16"/>
      <c r="E31" s="15">
        <v>0</v>
      </c>
      <c r="F31" s="16"/>
      <c r="G31" s="15"/>
      <c r="H31" s="17"/>
      <c r="I31" s="16"/>
      <c r="J31" s="15"/>
      <c r="K31" s="17"/>
      <c r="L31" s="16"/>
      <c r="M31" s="15"/>
      <c r="N31" s="17"/>
      <c r="O31" s="16"/>
      <c r="P31" s="15"/>
      <c r="Q31" s="17"/>
      <c r="R31" s="17"/>
      <c r="S31" s="37"/>
      <c r="T31" s="35"/>
      <c r="U31" s="35"/>
      <c r="V31" s="36"/>
      <c r="W31" s="37"/>
      <c r="X31" s="35"/>
      <c r="Y31" s="35"/>
      <c r="Z31" s="36"/>
      <c r="AA31" s="37"/>
      <c r="AB31" s="35"/>
      <c r="AC31" s="35"/>
      <c r="AD31" s="36"/>
      <c r="AE31" s="37"/>
      <c r="AF31" s="35"/>
      <c r="AG31" s="36"/>
      <c r="AH31" s="130">
        <f>SUM(C31:AG31)</f>
        <v>8</v>
      </c>
      <c r="AI31" s="131"/>
      <c r="AJ31" s="131"/>
      <c r="AK31" s="132"/>
      <c r="AL31" s="18"/>
      <c r="AM31" s="19"/>
      <c r="AN31" s="19"/>
      <c r="AO31" s="20"/>
      <c r="AP31" s="105">
        <v>12.5</v>
      </c>
      <c r="AQ31" s="106"/>
      <c r="AR31" s="106"/>
      <c r="AS31" s="107"/>
      <c r="AT31" s="183">
        <f t="shared" si="2"/>
        <v>100</v>
      </c>
      <c r="AU31" s="184"/>
      <c r="AV31" s="184"/>
      <c r="AW31" s="185"/>
      <c r="AX31" s="52"/>
      <c r="AY31" s="52"/>
      <c r="AZ31" s="52"/>
    </row>
    <row r="32" spans="1:52" ht="19.5" hidden="1" thickBot="1" x14ac:dyDescent="0.3">
      <c r="A32" s="2"/>
      <c r="B32" s="3" t="s">
        <v>39</v>
      </c>
      <c r="C32" s="126">
        <v>8</v>
      </c>
      <c r="D32" s="128"/>
      <c r="E32" s="15">
        <v>26</v>
      </c>
      <c r="F32" s="16"/>
      <c r="G32" s="15"/>
      <c r="H32" s="17"/>
      <c r="I32" s="16"/>
      <c r="J32" s="15"/>
      <c r="K32" s="17"/>
      <c r="L32" s="16"/>
      <c r="M32" s="15"/>
      <c r="N32" s="17"/>
      <c r="O32" s="16"/>
      <c r="P32" s="15"/>
      <c r="Q32" s="17"/>
      <c r="R32" s="17"/>
      <c r="S32" s="37"/>
      <c r="T32" s="35"/>
      <c r="U32" s="35"/>
      <c r="V32" s="36"/>
      <c r="W32" s="37"/>
      <c r="X32" s="35"/>
      <c r="Y32" s="35"/>
      <c r="Z32" s="36"/>
      <c r="AA32" s="37"/>
      <c r="AB32" s="35"/>
      <c r="AC32" s="35"/>
      <c r="AD32" s="36"/>
      <c r="AE32" s="37"/>
      <c r="AF32" s="35"/>
      <c r="AG32" s="36"/>
      <c r="AH32" s="130">
        <f>SUM(C32:AG32)</f>
        <v>34</v>
      </c>
      <c r="AI32" s="131"/>
      <c r="AJ32" s="131"/>
      <c r="AK32" s="132"/>
      <c r="AL32" s="18"/>
      <c r="AM32" s="19"/>
      <c r="AN32" s="19"/>
      <c r="AO32" s="20"/>
      <c r="AP32" s="105">
        <v>12.5</v>
      </c>
      <c r="AQ32" s="106"/>
      <c r="AR32" s="106"/>
      <c r="AS32" s="107"/>
      <c r="AT32" s="183">
        <f t="shared" si="2"/>
        <v>425</v>
      </c>
      <c r="AU32" s="184"/>
      <c r="AV32" s="184"/>
      <c r="AW32" s="185"/>
      <c r="AX32" s="52"/>
      <c r="AY32" s="52"/>
      <c r="AZ32" s="52"/>
    </row>
    <row r="33" spans="1:52" ht="19.5" hidden="1" thickBot="1" x14ac:dyDescent="0.3">
      <c r="A33" s="2"/>
      <c r="B33" s="3" t="s">
        <v>39</v>
      </c>
      <c r="C33" s="126">
        <v>8</v>
      </c>
      <c r="D33" s="128"/>
      <c r="E33" s="15">
        <v>26</v>
      </c>
      <c r="F33" s="16"/>
      <c r="G33" s="15"/>
      <c r="H33" s="17"/>
      <c r="I33" s="16"/>
      <c r="J33" s="15"/>
      <c r="K33" s="17"/>
      <c r="L33" s="16"/>
      <c r="M33" s="15"/>
      <c r="N33" s="17"/>
      <c r="O33" s="16"/>
      <c r="P33" s="15"/>
      <c r="Q33" s="17"/>
      <c r="R33" s="17"/>
      <c r="S33" s="37"/>
      <c r="T33" s="35"/>
      <c r="U33" s="35"/>
      <c r="V33" s="36"/>
      <c r="W33" s="37"/>
      <c r="X33" s="35"/>
      <c r="Y33" s="35"/>
      <c r="Z33" s="36"/>
      <c r="AA33" s="37"/>
      <c r="AB33" s="35"/>
      <c r="AC33" s="35"/>
      <c r="AD33" s="36"/>
      <c r="AE33" s="37"/>
      <c r="AF33" s="35"/>
      <c r="AG33" s="36"/>
      <c r="AH33" s="130">
        <f t="shared" ref="AH33:AH36" si="3">SUM(C33:AG33)</f>
        <v>34</v>
      </c>
      <c r="AI33" s="131"/>
      <c r="AJ33" s="131"/>
      <c r="AK33" s="132"/>
      <c r="AL33" s="18"/>
      <c r="AM33" s="19"/>
      <c r="AN33" s="19"/>
      <c r="AO33" s="20"/>
      <c r="AP33" s="105">
        <v>12.5</v>
      </c>
      <c r="AQ33" s="106"/>
      <c r="AR33" s="106"/>
      <c r="AS33" s="107"/>
      <c r="AT33" s="183">
        <f t="shared" si="2"/>
        <v>425</v>
      </c>
      <c r="AU33" s="184"/>
      <c r="AV33" s="184"/>
      <c r="AW33" s="185"/>
      <c r="AX33" s="52"/>
      <c r="AY33" s="52"/>
      <c r="AZ33" s="52"/>
    </row>
    <row r="34" spans="1:52" ht="19.5" hidden="1" thickBot="1" x14ac:dyDescent="0.3">
      <c r="A34" s="2"/>
      <c r="B34" s="3" t="s">
        <v>14</v>
      </c>
      <c r="C34" s="126">
        <v>8</v>
      </c>
      <c r="D34" s="128"/>
      <c r="E34" s="15">
        <v>0</v>
      </c>
      <c r="F34" s="16"/>
      <c r="G34" s="15"/>
      <c r="H34" s="17"/>
      <c r="I34" s="16"/>
      <c r="J34" s="15"/>
      <c r="K34" s="17"/>
      <c r="L34" s="16"/>
      <c r="M34" s="15"/>
      <c r="N34" s="17"/>
      <c r="O34" s="16"/>
      <c r="P34" s="15"/>
      <c r="Q34" s="17"/>
      <c r="R34" s="17"/>
      <c r="S34" s="37"/>
      <c r="T34" s="35"/>
      <c r="U34" s="35"/>
      <c r="V34" s="36"/>
      <c r="W34" s="37"/>
      <c r="X34" s="35"/>
      <c r="Y34" s="35"/>
      <c r="Z34" s="36"/>
      <c r="AA34" s="37"/>
      <c r="AB34" s="35"/>
      <c r="AC34" s="35"/>
      <c r="AD34" s="36"/>
      <c r="AE34" s="37"/>
      <c r="AF34" s="35"/>
      <c r="AG34" s="36"/>
      <c r="AH34" s="130">
        <f>SUM(C34:AG34)</f>
        <v>8</v>
      </c>
      <c r="AI34" s="131"/>
      <c r="AJ34" s="131"/>
      <c r="AK34" s="132"/>
      <c r="AL34" s="18"/>
      <c r="AM34" s="19"/>
      <c r="AN34" s="19"/>
      <c r="AO34" s="20"/>
      <c r="AP34" s="105">
        <v>12.5</v>
      </c>
      <c r="AQ34" s="106"/>
      <c r="AR34" s="106"/>
      <c r="AS34" s="107"/>
      <c r="AT34" s="183">
        <f t="shared" si="2"/>
        <v>100</v>
      </c>
      <c r="AU34" s="184"/>
      <c r="AV34" s="184"/>
      <c r="AW34" s="185"/>
      <c r="AX34" s="52"/>
      <c r="AY34" s="52"/>
      <c r="AZ34" s="52"/>
    </row>
    <row r="35" spans="1:52" ht="19.5" hidden="1" thickBot="1" x14ac:dyDescent="0.3">
      <c r="A35" s="2"/>
      <c r="B35" s="3" t="s">
        <v>14</v>
      </c>
      <c r="C35" s="126">
        <v>8</v>
      </c>
      <c r="D35" s="128"/>
      <c r="E35" s="15">
        <v>0</v>
      </c>
      <c r="F35" s="16"/>
      <c r="G35" s="15"/>
      <c r="H35" s="17"/>
      <c r="I35" s="16"/>
      <c r="J35" s="15"/>
      <c r="K35" s="17"/>
      <c r="L35" s="16"/>
      <c r="M35" s="15"/>
      <c r="N35" s="17"/>
      <c r="O35" s="16"/>
      <c r="P35" s="15"/>
      <c r="Q35" s="17"/>
      <c r="R35" s="17"/>
      <c r="S35" s="37"/>
      <c r="T35" s="35"/>
      <c r="U35" s="35"/>
      <c r="V35" s="36"/>
      <c r="W35" s="37"/>
      <c r="X35" s="35"/>
      <c r="Y35" s="35"/>
      <c r="Z35" s="36"/>
      <c r="AA35" s="37"/>
      <c r="AB35" s="35"/>
      <c r="AC35" s="35"/>
      <c r="AD35" s="36"/>
      <c r="AE35" s="37"/>
      <c r="AF35" s="35"/>
      <c r="AG35" s="36"/>
      <c r="AH35" s="130">
        <f>SUM(C35:AG35)</f>
        <v>8</v>
      </c>
      <c r="AI35" s="131"/>
      <c r="AJ35" s="131"/>
      <c r="AK35" s="132"/>
      <c r="AL35" s="18"/>
      <c r="AM35" s="19"/>
      <c r="AN35" s="19"/>
      <c r="AO35" s="20"/>
      <c r="AP35" s="105">
        <v>12.5</v>
      </c>
      <c r="AQ35" s="106"/>
      <c r="AR35" s="106"/>
      <c r="AS35" s="107"/>
      <c r="AT35" s="183">
        <f t="shared" si="2"/>
        <v>100</v>
      </c>
      <c r="AU35" s="184"/>
      <c r="AV35" s="184"/>
      <c r="AW35" s="185"/>
      <c r="AX35" s="52"/>
      <c r="AY35" s="52"/>
      <c r="AZ35" s="52"/>
    </row>
    <row r="36" spans="1:52" ht="19.5" hidden="1" thickBot="1" x14ac:dyDescent="0.3">
      <c r="A36" s="2"/>
      <c r="B36" s="3" t="s">
        <v>14</v>
      </c>
      <c r="C36" s="126">
        <v>8</v>
      </c>
      <c r="D36" s="128"/>
      <c r="E36" s="15">
        <v>0</v>
      </c>
      <c r="F36" s="16"/>
      <c r="G36" s="15"/>
      <c r="H36" s="17"/>
      <c r="I36" s="16"/>
      <c r="J36" s="15"/>
      <c r="K36" s="17"/>
      <c r="L36" s="16"/>
      <c r="M36" s="15"/>
      <c r="N36" s="17"/>
      <c r="O36" s="16"/>
      <c r="P36" s="15"/>
      <c r="Q36" s="17"/>
      <c r="R36" s="17"/>
      <c r="S36" s="37"/>
      <c r="T36" s="35"/>
      <c r="U36" s="35"/>
      <c r="V36" s="36"/>
      <c r="W36" s="37"/>
      <c r="X36" s="35"/>
      <c r="Y36" s="35"/>
      <c r="Z36" s="36"/>
      <c r="AA36" s="37"/>
      <c r="AB36" s="35"/>
      <c r="AC36" s="35"/>
      <c r="AD36" s="36"/>
      <c r="AE36" s="37"/>
      <c r="AF36" s="35"/>
      <c r="AG36" s="36"/>
      <c r="AH36" s="130">
        <f t="shared" si="3"/>
        <v>8</v>
      </c>
      <c r="AI36" s="131"/>
      <c r="AJ36" s="131"/>
      <c r="AK36" s="132"/>
      <c r="AL36" s="18"/>
      <c r="AM36" s="19"/>
      <c r="AN36" s="19"/>
      <c r="AO36" s="20"/>
      <c r="AP36" s="105">
        <v>12.5</v>
      </c>
      <c r="AQ36" s="106"/>
      <c r="AR36" s="106"/>
      <c r="AS36" s="107"/>
      <c r="AT36" s="183">
        <f>AH36*AP36</f>
        <v>100</v>
      </c>
      <c r="AU36" s="184"/>
      <c r="AV36" s="184"/>
      <c r="AW36" s="185"/>
      <c r="AX36" s="52"/>
      <c r="AY36" s="52"/>
      <c r="AZ36" s="52"/>
    </row>
    <row r="37" spans="1:52" ht="19.5" hidden="1" thickBot="1" x14ac:dyDescent="0.3">
      <c r="A37" s="2"/>
      <c r="B37" s="3" t="s">
        <v>40</v>
      </c>
      <c r="C37" s="15">
        <v>0</v>
      </c>
      <c r="D37" s="16"/>
      <c r="E37" s="15">
        <v>26</v>
      </c>
      <c r="F37" s="16"/>
      <c r="G37" s="15"/>
      <c r="H37" s="17"/>
      <c r="I37" s="16"/>
      <c r="J37" s="15"/>
      <c r="K37" s="17"/>
      <c r="L37" s="16"/>
      <c r="M37" s="15"/>
      <c r="N37" s="17"/>
      <c r="O37" s="16"/>
      <c r="P37" s="15"/>
      <c r="Q37" s="17"/>
      <c r="R37" s="17"/>
      <c r="S37" s="37"/>
      <c r="T37" s="35"/>
      <c r="U37" s="35"/>
      <c r="V37" s="36"/>
      <c r="W37" s="37"/>
      <c r="X37" s="35"/>
      <c r="Y37" s="35"/>
      <c r="Z37" s="36"/>
      <c r="AA37" s="37"/>
      <c r="AB37" s="35"/>
      <c r="AC37" s="35"/>
      <c r="AD37" s="36"/>
      <c r="AE37" s="37"/>
      <c r="AF37" s="35"/>
      <c r="AG37" s="36"/>
      <c r="AH37" s="18">
        <v>26</v>
      </c>
      <c r="AI37" s="19"/>
      <c r="AJ37" s="19"/>
      <c r="AK37" s="20"/>
      <c r="AL37" s="18"/>
      <c r="AM37" s="19"/>
      <c r="AN37" s="19"/>
      <c r="AO37" s="20"/>
      <c r="AP37" s="38">
        <v>12.5</v>
      </c>
      <c r="AQ37" s="39"/>
      <c r="AR37" s="39"/>
      <c r="AS37" s="40"/>
      <c r="AT37" s="183">
        <f>AH37*AP37</f>
        <v>325</v>
      </c>
      <c r="AU37" s="184"/>
      <c r="AV37" s="184"/>
      <c r="AW37" s="185">
        <v>325</v>
      </c>
      <c r="AX37" s="52"/>
      <c r="AY37" s="52"/>
      <c r="AZ37" s="52"/>
    </row>
    <row r="38" spans="1:52" ht="19.5" hidden="1" thickBot="1" x14ac:dyDescent="0.3">
      <c r="A38" s="2"/>
      <c r="B38" s="3" t="s">
        <v>40</v>
      </c>
      <c r="C38" s="15">
        <v>0</v>
      </c>
      <c r="D38" s="16"/>
      <c r="E38" s="15">
        <v>26</v>
      </c>
      <c r="F38" s="16"/>
      <c r="G38" s="15"/>
      <c r="H38" s="17"/>
      <c r="I38" s="16"/>
      <c r="J38" s="15"/>
      <c r="K38" s="17"/>
      <c r="L38" s="16"/>
      <c r="M38" s="15"/>
      <c r="N38" s="17"/>
      <c r="O38" s="16"/>
      <c r="P38" s="15"/>
      <c r="Q38" s="17"/>
      <c r="R38" s="17"/>
      <c r="S38" s="37"/>
      <c r="T38" s="35"/>
      <c r="U38" s="35"/>
      <c r="V38" s="36"/>
      <c r="W38" s="37"/>
      <c r="X38" s="35"/>
      <c r="Y38" s="35"/>
      <c r="Z38" s="36"/>
      <c r="AA38" s="37"/>
      <c r="AB38" s="35"/>
      <c r="AC38" s="35"/>
      <c r="AD38" s="36"/>
      <c r="AE38" s="37"/>
      <c r="AF38" s="35"/>
      <c r="AG38" s="36"/>
      <c r="AH38" s="18">
        <f>SUM(C38:AE38)</f>
        <v>26</v>
      </c>
      <c r="AI38" s="19"/>
      <c r="AJ38" s="19"/>
      <c r="AK38" s="20"/>
      <c r="AL38" s="18"/>
      <c r="AM38" s="19"/>
      <c r="AN38" s="19"/>
      <c r="AO38" s="20"/>
      <c r="AP38" s="38">
        <v>12.5</v>
      </c>
      <c r="AQ38" s="39"/>
      <c r="AR38" s="39"/>
      <c r="AS38" s="40"/>
      <c r="AT38" s="189">
        <f>AH38*AP38</f>
        <v>325</v>
      </c>
      <c r="AU38" s="190"/>
      <c r="AV38" s="190"/>
      <c r="AW38" s="191">
        <v>325</v>
      </c>
      <c r="AX38" s="52"/>
      <c r="AY38" s="52"/>
      <c r="AZ38" s="52"/>
    </row>
    <row r="39" spans="1:52" ht="19.5" hidden="1" thickBot="1" x14ac:dyDescent="0.3">
      <c r="A39" s="2"/>
      <c r="B39" s="3" t="s">
        <v>41</v>
      </c>
      <c r="C39" s="15">
        <v>0</v>
      </c>
      <c r="D39" s="16"/>
      <c r="E39" s="15">
        <v>26</v>
      </c>
      <c r="F39" s="16"/>
      <c r="G39" s="15"/>
      <c r="H39" s="17"/>
      <c r="I39" s="16"/>
      <c r="J39" s="15"/>
      <c r="K39" s="17"/>
      <c r="L39" s="16"/>
      <c r="M39" s="15"/>
      <c r="N39" s="17"/>
      <c r="O39" s="16"/>
      <c r="P39" s="15"/>
      <c r="Q39" s="17"/>
      <c r="R39" s="17"/>
      <c r="S39" s="37"/>
      <c r="T39" s="35"/>
      <c r="U39" s="35"/>
      <c r="V39" s="36"/>
      <c r="W39" s="37"/>
      <c r="X39" s="35"/>
      <c r="Y39" s="35"/>
      <c r="Z39" s="36"/>
      <c r="AA39" s="37"/>
      <c r="AB39" s="35"/>
      <c r="AC39" s="35"/>
      <c r="AD39" s="36"/>
      <c r="AE39" s="37"/>
      <c r="AF39" s="35"/>
      <c r="AG39" s="36"/>
      <c r="AH39" s="18">
        <f>SUM(C39:AE39)</f>
        <v>26</v>
      </c>
      <c r="AI39" s="19"/>
      <c r="AJ39" s="19"/>
      <c r="AK39" s="20"/>
      <c r="AL39" s="18"/>
      <c r="AM39" s="19"/>
      <c r="AN39" s="19"/>
      <c r="AO39" s="20"/>
      <c r="AP39" s="38">
        <v>12.5</v>
      </c>
      <c r="AQ39" s="39"/>
      <c r="AR39" s="39"/>
      <c r="AS39" s="40"/>
      <c r="AT39" s="189">
        <f>AH39*AP39</f>
        <v>325</v>
      </c>
      <c r="AU39" s="190"/>
      <c r="AV39" s="190"/>
      <c r="AW39" s="191"/>
      <c r="AX39" s="54"/>
      <c r="AY39" s="55"/>
      <c r="AZ39" s="55"/>
    </row>
    <row r="40" spans="1:52" ht="19.5" hidden="1" thickBot="1" x14ac:dyDescent="0.3">
      <c r="A40" s="2"/>
      <c r="B40" s="3" t="s">
        <v>41</v>
      </c>
      <c r="C40" s="126">
        <v>8</v>
      </c>
      <c r="D40" s="128"/>
      <c r="E40" s="15">
        <v>26</v>
      </c>
      <c r="F40" s="16"/>
      <c r="G40" s="15"/>
      <c r="H40" s="17"/>
      <c r="I40" s="16"/>
      <c r="J40" s="15"/>
      <c r="K40" s="17"/>
      <c r="L40" s="16"/>
      <c r="M40" s="15"/>
      <c r="N40" s="17"/>
      <c r="O40" s="16"/>
      <c r="P40" s="15"/>
      <c r="Q40" s="17"/>
      <c r="R40" s="17"/>
      <c r="S40" s="37"/>
      <c r="T40" s="35"/>
      <c r="U40" s="35"/>
      <c r="V40" s="36"/>
      <c r="W40" s="37"/>
      <c r="X40" s="35"/>
      <c r="Y40" s="35"/>
      <c r="Z40" s="36"/>
      <c r="AA40" s="37"/>
      <c r="AB40" s="35"/>
      <c r="AC40" s="35"/>
      <c r="AD40" s="36"/>
      <c r="AE40" s="37"/>
      <c r="AF40" s="35"/>
      <c r="AG40" s="36"/>
      <c r="AH40" s="130">
        <f>SUM(C40:AG40)</f>
        <v>34</v>
      </c>
      <c r="AI40" s="131"/>
      <c r="AJ40" s="131"/>
      <c r="AK40" s="132"/>
      <c r="AL40" s="18"/>
      <c r="AM40" s="19"/>
      <c r="AN40" s="19"/>
      <c r="AO40" s="20"/>
      <c r="AP40" s="105">
        <v>12.5</v>
      </c>
      <c r="AQ40" s="106"/>
      <c r="AR40" s="106"/>
      <c r="AS40" s="107"/>
      <c r="AT40" s="189">
        <f>AH40*AP40</f>
        <v>425</v>
      </c>
      <c r="AU40" s="190"/>
      <c r="AV40" s="190"/>
      <c r="AW40" s="191">
        <v>325</v>
      </c>
      <c r="AX40" s="52"/>
      <c r="AY40" s="52"/>
      <c r="AZ40" s="52"/>
    </row>
    <row r="41" spans="1:52" ht="15.75" thickBot="1" x14ac:dyDescent="0.3">
      <c r="A41" s="130" t="s">
        <v>35</v>
      </c>
      <c r="B41" s="132"/>
      <c r="C41" s="126">
        <v>12</v>
      </c>
      <c r="D41" s="128"/>
      <c r="E41" s="126">
        <v>96</v>
      </c>
      <c r="F41" s="128"/>
      <c r="G41" s="126"/>
      <c r="H41" s="127"/>
      <c r="I41" s="128"/>
      <c r="J41" s="15"/>
      <c r="K41" s="17"/>
      <c r="L41" s="16"/>
      <c r="M41" s="15"/>
      <c r="N41" s="17"/>
      <c r="O41" s="16"/>
      <c r="P41" s="15"/>
      <c r="Q41" s="17"/>
      <c r="R41" s="17"/>
      <c r="S41" s="37"/>
      <c r="T41" s="35"/>
      <c r="U41" s="35"/>
      <c r="V41" s="36"/>
      <c r="W41" s="37"/>
      <c r="X41" s="35"/>
      <c r="Y41" s="35"/>
      <c r="Z41" s="36"/>
      <c r="AA41" s="37"/>
      <c r="AB41" s="35"/>
      <c r="AC41" s="35"/>
      <c r="AD41" s="36"/>
      <c r="AE41" s="37"/>
      <c r="AF41" s="35"/>
      <c r="AG41" s="36"/>
      <c r="AH41" s="153">
        <f>SUM(E41:F42)</f>
        <v>200</v>
      </c>
      <c r="AI41" s="154"/>
      <c r="AJ41" s="154"/>
      <c r="AK41" s="155"/>
      <c r="AL41" s="18"/>
      <c r="AM41" s="19"/>
      <c r="AN41" s="19"/>
      <c r="AO41" s="20"/>
      <c r="AP41" s="256">
        <v>12.5</v>
      </c>
      <c r="AQ41" s="235"/>
      <c r="AR41" s="235"/>
      <c r="AS41" s="257"/>
      <c r="AT41" s="42"/>
      <c r="AU41" s="41"/>
      <c r="AV41" s="41"/>
      <c r="AW41" s="51"/>
      <c r="AX41" s="52"/>
      <c r="AY41" s="52"/>
      <c r="AZ41" s="52"/>
    </row>
    <row r="42" spans="1:52" ht="15.75" thickBot="1" x14ac:dyDescent="0.3">
      <c r="A42" s="130" t="s">
        <v>53</v>
      </c>
      <c r="B42" s="132"/>
      <c r="C42" s="166">
        <v>6</v>
      </c>
      <c r="D42" s="167"/>
      <c r="E42" s="166">
        <v>104</v>
      </c>
      <c r="F42" s="167"/>
      <c r="G42" s="130"/>
      <c r="H42" s="131"/>
      <c r="I42" s="132"/>
      <c r="J42" s="130"/>
      <c r="K42" s="131"/>
      <c r="L42" s="132"/>
      <c r="M42" s="130"/>
      <c r="N42" s="131"/>
      <c r="O42" s="132"/>
      <c r="P42" s="130"/>
      <c r="Q42" s="131"/>
      <c r="R42" s="131"/>
      <c r="S42" s="197"/>
      <c r="T42" s="198"/>
      <c r="U42" s="198"/>
      <c r="V42" s="199"/>
      <c r="W42" s="197"/>
      <c r="X42" s="198"/>
      <c r="Y42" s="198"/>
      <c r="Z42" s="199"/>
      <c r="AA42" s="197"/>
      <c r="AB42" s="198"/>
      <c r="AC42" s="198"/>
      <c r="AD42" s="199"/>
      <c r="AE42" s="260"/>
      <c r="AF42" s="261"/>
      <c r="AG42" s="262"/>
      <c r="AH42" s="156"/>
      <c r="AI42" s="157"/>
      <c r="AJ42" s="157"/>
      <c r="AK42" s="158"/>
      <c r="AL42" s="166"/>
      <c r="AM42" s="168"/>
      <c r="AN42" s="168"/>
      <c r="AO42" s="167"/>
      <c r="AP42" s="242"/>
      <c r="AQ42" s="236"/>
      <c r="AR42" s="236"/>
      <c r="AS42" s="243"/>
      <c r="AT42" s="192">
        <f>SUM(AH41*AP41)</f>
        <v>2500</v>
      </c>
      <c r="AU42" s="193"/>
      <c r="AV42" s="193"/>
      <c r="AW42" s="194"/>
      <c r="AX42" s="52"/>
      <c r="AY42" s="52"/>
      <c r="AZ42" s="52"/>
    </row>
    <row r="43" spans="1:52" ht="19.5" thickBot="1" x14ac:dyDescent="0.3">
      <c r="A43" s="2"/>
      <c r="B43" s="43"/>
      <c r="C43" s="18"/>
      <c r="D43" s="20"/>
      <c r="E43" s="18"/>
      <c r="F43" s="20"/>
      <c r="G43" s="18"/>
      <c r="H43" s="19"/>
      <c r="I43" s="20"/>
      <c r="J43" s="18"/>
      <c r="K43" s="19"/>
      <c r="L43" s="20"/>
      <c r="M43" s="18"/>
      <c r="N43" s="19"/>
      <c r="O43" s="20"/>
      <c r="P43" s="18"/>
      <c r="Q43" s="19"/>
      <c r="R43" s="19"/>
      <c r="S43" s="195"/>
      <c r="T43" s="270"/>
      <c r="U43" s="44"/>
      <c r="V43" s="45"/>
      <c r="W43" s="195"/>
      <c r="X43" s="270"/>
      <c r="Y43" s="44"/>
      <c r="Z43" s="45"/>
      <c r="AA43" s="195"/>
      <c r="AB43" s="196"/>
      <c r="AC43" s="196"/>
      <c r="AD43" s="196"/>
      <c r="AE43" s="195"/>
      <c r="AF43" s="270"/>
      <c r="AG43" s="45"/>
      <c r="AH43" s="271"/>
      <c r="AI43" s="213"/>
      <c r="AJ43" s="46"/>
      <c r="AK43" s="46"/>
      <c r="AL43" s="166" t="s">
        <v>42</v>
      </c>
      <c r="AM43" s="168"/>
      <c r="AN43" s="168"/>
      <c r="AO43" s="168"/>
      <c r="AP43" s="168"/>
      <c r="AQ43" s="47"/>
      <c r="AR43" s="47"/>
      <c r="AS43" s="47"/>
      <c r="AT43" s="108">
        <f>A23</f>
        <v>2507.35</v>
      </c>
      <c r="AU43" s="109"/>
      <c r="AV43" s="109"/>
      <c r="AW43" s="109"/>
      <c r="AX43" s="14">
        <f>AT42*32.7%</f>
        <v>817.5</v>
      </c>
      <c r="AY43" s="14">
        <f>(AT42+AX43)</f>
        <v>3317.5</v>
      </c>
      <c r="AZ43" s="14">
        <f>AX43+AY43</f>
        <v>4135</v>
      </c>
    </row>
    <row r="44" spans="1:52" ht="19.5" thickBot="1" x14ac:dyDescent="0.3">
      <c r="A44" s="2"/>
      <c r="B44" s="43"/>
      <c r="C44" s="130"/>
      <c r="D44" s="132"/>
      <c r="E44" s="130"/>
      <c r="F44" s="132"/>
      <c r="G44" s="130"/>
      <c r="H44" s="131"/>
      <c r="I44" s="132"/>
      <c r="J44" s="130"/>
      <c r="K44" s="131"/>
      <c r="L44" s="132"/>
      <c r="M44" s="130"/>
      <c r="N44" s="131"/>
      <c r="O44" s="132"/>
      <c r="P44" s="130"/>
      <c r="Q44" s="131"/>
      <c r="R44" s="131"/>
      <c r="S44" s="197"/>
      <c r="T44" s="198"/>
      <c r="U44" s="198"/>
      <c r="V44" s="199"/>
      <c r="W44" s="197"/>
      <c r="X44" s="198"/>
      <c r="Y44" s="198"/>
      <c r="Z44" s="199"/>
      <c r="AA44" s="197"/>
      <c r="AB44" s="198"/>
      <c r="AC44" s="198"/>
      <c r="AD44" s="199"/>
      <c r="AE44" s="260"/>
      <c r="AF44" s="261"/>
      <c r="AG44" s="262"/>
      <c r="AH44" s="213"/>
      <c r="AI44" s="213"/>
      <c r="AJ44" s="213"/>
      <c r="AK44" s="213"/>
      <c r="AL44" s="213"/>
      <c r="AM44" s="213"/>
      <c r="AN44" s="48"/>
      <c r="AO44" s="48"/>
      <c r="AP44" s="49" t="s">
        <v>32</v>
      </c>
      <c r="AQ44" s="50"/>
      <c r="AR44" s="50"/>
      <c r="AS44" s="50"/>
      <c r="AT44" s="275">
        <f>SUM(AT43-AT42)</f>
        <v>7.3499999999999091</v>
      </c>
      <c r="AU44" s="214"/>
      <c r="AV44" s="214"/>
      <c r="AW44" s="214"/>
      <c r="AX44" s="1"/>
      <c r="AY44" s="1"/>
      <c r="AZ44" s="1"/>
    </row>
    <row r="46" spans="1:52" ht="15.75" thickBot="1" x14ac:dyDescent="0.3"/>
    <row r="47" spans="1:52" ht="15.75" thickBot="1" x14ac:dyDescent="0.3">
      <c r="A47" s="200" t="s">
        <v>43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2"/>
      <c r="AX47" s="1"/>
      <c r="AY47" s="1"/>
      <c r="AZ47" s="1"/>
    </row>
    <row r="48" spans="1:52" ht="15.75" thickBot="1" x14ac:dyDescent="0.3">
      <c r="A48" s="203"/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5"/>
      <c r="AX48" s="1"/>
      <c r="AY48" s="1"/>
      <c r="AZ48" s="1"/>
    </row>
    <row r="49" spans="1:52" ht="15.75" thickBot="1" x14ac:dyDescent="0.3">
      <c r="A49" s="71" t="s">
        <v>44</v>
      </c>
      <c r="B49" s="72"/>
      <c r="C49" s="58"/>
      <c r="D49" s="59"/>
      <c r="E49" s="60"/>
      <c r="F49" s="60"/>
      <c r="G49" s="59"/>
      <c r="H49" s="59"/>
      <c r="I49" s="59"/>
      <c r="J49" s="59"/>
      <c r="K49" s="59"/>
      <c r="L49" s="61"/>
      <c r="M49" s="59"/>
      <c r="N49" s="59"/>
      <c r="O49" s="59"/>
      <c r="P49" s="59"/>
      <c r="Q49" s="59"/>
      <c r="R49" s="59"/>
      <c r="S49" s="61"/>
      <c r="T49" s="56"/>
      <c r="U49" s="56"/>
      <c r="V49" s="57"/>
      <c r="W49" s="206"/>
      <c r="X49" s="207"/>
      <c r="Y49" s="207"/>
      <c r="Z49" s="208"/>
      <c r="AA49" s="206"/>
      <c r="AB49" s="207"/>
      <c r="AC49" s="207"/>
      <c r="AD49" s="208"/>
      <c r="AE49" s="153" t="s">
        <v>45</v>
      </c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5"/>
      <c r="AX49" s="1"/>
      <c r="AY49" s="1"/>
      <c r="AZ49" s="1"/>
    </row>
    <row r="50" spans="1:52" ht="15.75" thickBot="1" x14ac:dyDescent="0.3">
      <c r="A50" s="211">
        <v>3890</v>
      </c>
      <c r="B50" s="212"/>
      <c r="C50" s="58"/>
      <c r="D50" s="59"/>
      <c r="E50" s="60"/>
      <c r="F50" s="60"/>
      <c r="G50" s="59"/>
      <c r="H50" s="59"/>
      <c r="I50" s="59"/>
      <c r="J50" s="59"/>
      <c r="K50" s="59"/>
      <c r="L50" s="61"/>
      <c r="M50" s="56"/>
      <c r="N50" s="56"/>
      <c r="O50" s="56"/>
      <c r="P50" s="56"/>
      <c r="Q50" s="56"/>
      <c r="R50" s="56"/>
      <c r="S50" s="56"/>
      <c r="T50" s="56"/>
      <c r="U50" s="56"/>
      <c r="V50" s="57"/>
      <c r="W50" s="206"/>
      <c r="X50" s="207"/>
      <c r="Y50" s="207"/>
      <c r="Z50" s="208"/>
      <c r="AA50" s="206"/>
      <c r="AB50" s="207"/>
      <c r="AC50" s="207"/>
      <c r="AD50" s="208"/>
      <c r="AE50" s="62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1"/>
      <c r="AY50" s="1"/>
      <c r="AZ50" s="1"/>
    </row>
    <row r="51" spans="1:52" ht="15.75" thickBot="1" x14ac:dyDescent="0.3">
      <c r="A51" s="149" t="s">
        <v>46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1"/>
      <c r="AX51" s="1"/>
      <c r="AY51" s="1"/>
      <c r="AZ51" s="1"/>
    </row>
    <row r="52" spans="1:52" ht="15.75" thickBot="1" x14ac:dyDescent="0.3">
      <c r="A52" s="215" t="s">
        <v>47</v>
      </c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64"/>
      <c r="O52" s="64"/>
      <c r="P52" s="64"/>
      <c r="Q52" s="64"/>
      <c r="R52" s="65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19"/>
      <c r="AI52" s="19"/>
      <c r="AJ52" s="19"/>
      <c r="AK52" s="19"/>
      <c r="AL52" s="19"/>
      <c r="AM52" s="19"/>
      <c r="AN52" s="19"/>
      <c r="AO52" s="19"/>
      <c r="AP52" s="26"/>
      <c r="AQ52" s="26"/>
      <c r="AR52" s="26"/>
      <c r="AS52" s="66"/>
      <c r="AT52" s="183">
        <v>3890</v>
      </c>
      <c r="AU52" s="184"/>
      <c r="AV52" s="184"/>
      <c r="AW52" s="184"/>
      <c r="AX52" s="14">
        <f>AT52*32.7%</f>
        <v>1272.03</v>
      </c>
      <c r="AY52" s="14">
        <f>AT52+AX52</f>
        <v>5162.03</v>
      </c>
      <c r="AZ52" s="1"/>
    </row>
    <row r="53" spans="1:52" ht="15.75" hidden="1" customHeight="1" thickBot="1" x14ac:dyDescent="0.3">
      <c r="A53" s="67" t="s">
        <v>48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7"/>
      <c r="AR53" s="27"/>
      <c r="AS53" s="27"/>
      <c r="AT53" s="218"/>
      <c r="AU53" s="219"/>
      <c r="AV53" s="219"/>
      <c r="AW53" s="219"/>
      <c r="AX53" s="1"/>
      <c r="AY53" s="1"/>
      <c r="AZ53" s="1"/>
    </row>
    <row r="54" spans="1:52" ht="15.75" hidden="1" customHeight="1" thickBot="1" x14ac:dyDescent="0.3">
      <c r="A54" s="69"/>
      <c r="B54" s="7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33" t="s">
        <v>49</v>
      </c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4"/>
      <c r="AT54" s="108">
        <f>AT46+AT26+AT14+AT4</f>
        <v>970</v>
      </c>
      <c r="AU54" s="109"/>
      <c r="AV54" s="109"/>
      <c r="AW54" s="109"/>
      <c r="AX54" s="1"/>
      <c r="AY54" s="1"/>
      <c r="AZ54" s="1"/>
    </row>
  </sheetData>
  <mergeCells count="318">
    <mergeCell ref="A42:B42"/>
    <mergeCell ref="A41:B41"/>
    <mergeCell ref="AH41:AK42"/>
    <mergeCell ref="AP41:AS42"/>
    <mergeCell ref="AL18:AQ18"/>
    <mergeCell ref="S18:U18"/>
    <mergeCell ref="AH17:AK18"/>
    <mergeCell ref="AP17:AQ17"/>
    <mergeCell ref="AH19:AQ19"/>
    <mergeCell ref="G41:I41"/>
    <mergeCell ref="E41:F41"/>
    <mergeCell ref="S43:T43"/>
    <mergeCell ref="W43:X43"/>
    <mergeCell ref="AE43:AF43"/>
    <mergeCell ref="AH43:AI43"/>
    <mergeCell ref="C18:D18"/>
    <mergeCell ref="E18:F18"/>
    <mergeCell ref="G18:I18"/>
    <mergeCell ref="J18:K18"/>
    <mergeCell ref="M18:N18"/>
    <mergeCell ref="P18:R18"/>
    <mergeCell ref="W18:X18"/>
    <mergeCell ref="AA18:AD18"/>
    <mergeCell ref="M17:N17"/>
    <mergeCell ref="P17:R17"/>
    <mergeCell ref="S17:T17"/>
    <mergeCell ref="W17:X17"/>
    <mergeCell ref="AA17:AD17"/>
    <mergeCell ref="AE18:AF18"/>
    <mergeCell ref="AE9:AF9"/>
    <mergeCell ref="AH8:AK9"/>
    <mergeCell ref="AT8:AW9"/>
    <mergeCell ref="AL6:AS7"/>
    <mergeCell ref="AL8:AS9"/>
    <mergeCell ref="C17:D17"/>
    <mergeCell ref="E17:F17"/>
    <mergeCell ref="G17:I17"/>
    <mergeCell ref="C9:D9"/>
    <mergeCell ref="E9:F9"/>
    <mergeCell ref="G9:I9"/>
    <mergeCell ref="J9:K9"/>
    <mergeCell ref="M9:N9"/>
    <mergeCell ref="P9:R9"/>
    <mergeCell ref="S9:U9"/>
    <mergeCell ref="W9:X9"/>
    <mergeCell ref="AA9:AD9"/>
    <mergeCell ref="X54:AS54"/>
    <mergeCell ref="AT54:AW54"/>
    <mergeCell ref="A52:M52"/>
    <mergeCell ref="AT52:AW52"/>
    <mergeCell ref="AA53:AP53"/>
    <mergeCell ref="AT53:AW53"/>
    <mergeCell ref="C54:D54"/>
    <mergeCell ref="E54:F54"/>
    <mergeCell ref="G54:I54"/>
    <mergeCell ref="J54:O54"/>
    <mergeCell ref="P54:U54"/>
    <mergeCell ref="V54:W54"/>
    <mergeCell ref="A47:AW48"/>
    <mergeCell ref="W49:Z50"/>
    <mergeCell ref="AA49:AD50"/>
    <mergeCell ref="AE49:AW49"/>
    <mergeCell ref="A50:B50"/>
    <mergeCell ref="A51:AW51"/>
    <mergeCell ref="S44:V44"/>
    <mergeCell ref="W44:Z44"/>
    <mergeCell ref="AA44:AD44"/>
    <mergeCell ref="AE44:AG44"/>
    <mergeCell ref="AH44:AM44"/>
    <mergeCell ref="AT44:AW44"/>
    <mergeCell ref="C44:D44"/>
    <mergeCell ref="E44:F44"/>
    <mergeCell ref="G44:I44"/>
    <mergeCell ref="J44:L44"/>
    <mergeCell ref="M44:O44"/>
    <mergeCell ref="P44:R44"/>
    <mergeCell ref="AA43:AD43"/>
    <mergeCell ref="AL43:AP43"/>
    <mergeCell ref="AT43:AW43"/>
    <mergeCell ref="P42:R42"/>
    <mergeCell ref="S42:V42"/>
    <mergeCell ref="W42:Z42"/>
    <mergeCell ref="AA42:AD42"/>
    <mergeCell ref="AE42:AG42"/>
    <mergeCell ref="AT39:AW39"/>
    <mergeCell ref="C40:D40"/>
    <mergeCell ref="AH40:AK40"/>
    <mergeCell ref="AP40:AS40"/>
    <mergeCell ref="AT40:AW40"/>
    <mergeCell ref="C42:D42"/>
    <mergeCell ref="E42:F42"/>
    <mergeCell ref="G42:I42"/>
    <mergeCell ref="J42:L42"/>
    <mergeCell ref="M42:O42"/>
    <mergeCell ref="AL42:AO42"/>
    <mergeCell ref="AT42:AW42"/>
    <mergeCell ref="C41:D41"/>
    <mergeCell ref="C36:D36"/>
    <mergeCell ref="AH36:AK36"/>
    <mergeCell ref="AP36:AS36"/>
    <mergeCell ref="AT36:AW36"/>
    <mergeCell ref="AT37:AW37"/>
    <mergeCell ref="AT38:AW38"/>
    <mergeCell ref="C34:D34"/>
    <mergeCell ref="AH34:AK34"/>
    <mergeCell ref="AP34:AS34"/>
    <mergeCell ref="AT34:AW34"/>
    <mergeCell ref="C35:D35"/>
    <mergeCell ref="AH35:AK35"/>
    <mergeCell ref="AP35:AS35"/>
    <mergeCell ref="AT35:AW35"/>
    <mergeCell ref="C32:D32"/>
    <mergeCell ref="AH32:AK32"/>
    <mergeCell ref="AP32:AS32"/>
    <mergeCell ref="AT32:AW32"/>
    <mergeCell ref="C33:D33"/>
    <mergeCell ref="AH33:AK33"/>
    <mergeCell ref="AP33:AS33"/>
    <mergeCell ref="AT33:AW33"/>
    <mergeCell ref="C30:D30"/>
    <mergeCell ref="AH30:AK30"/>
    <mergeCell ref="AP30:AS30"/>
    <mergeCell ref="AT30:AW30"/>
    <mergeCell ref="AH31:AK31"/>
    <mergeCell ref="AP31:AS31"/>
    <mergeCell ref="AT31:AW31"/>
    <mergeCell ref="C28:D28"/>
    <mergeCell ref="S28:V28"/>
    <mergeCell ref="W28:Z28"/>
    <mergeCell ref="AA28:AD28"/>
    <mergeCell ref="AE28:AG28"/>
    <mergeCell ref="AH28:AK28"/>
    <mergeCell ref="AP28:AS28"/>
    <mergeCell ref="AT28:AW28"/>
    <mergeCell ref="S29:V29"/>
    <mergeCell ref="W29:Z29"/>
    <mergeCell ref="AA29:AD29"/>
    <mergeCell ref="AE29:AG29"/>
    <mergeCell ref="AH29:AK29"/>
    <mergeCell ref="AP29:AS29"/>
    <mergeCell ref="AT29:AW29"/>
    <mergeCell ref="AT26:AW26"/>
    <mergeCell ref="C27:D27"/>
    <mergeCell ref="E27:F27"/>
    <mergeCell ref="G27:I27"/>
    <mergeCell ref="J27:L27"/>
    <mergeCell ref="M27:O27"/>
    <mergeCell ref="P27:R27"/>
    <mergeCell ref="S27:V27"/>
    <mergeCell ref="W27:Z27"/>
    <mergeCell ref="AA27:AB27"/>
    <mergeCell ref="W26:Z26"/>
    <mergeCell ref="AA26:AD26"/>
    <mergeCell ref="AE26:AG26"/>
    <mergeCell ref="AH26:AK26"/>
    <mergeCell ref="AL26:AO26"/>
    <mergeCell ref="AP26:AS26"/>
    <mergeCell ref="AE27:AG27"/>
    <mergeCell ref="AH27:AK27"/>
    <mergeCell ref="AL27:AO27"/>
    <mergeCell ref="AP27:AS27"/>
    <mergeCell ref="AT27:AW27"/>
    <mergeCell ref="C26:D26"/>
    <mergeCell ref="E26:F26"/>
    <mergeCell ref="G26:I26"/>
    <mergeCell ref="J26:L26"/>
    <mergeCell ref="M26:O26"/>
    <mergeCell ref="P26:R26"/>
    <mergeCell ref="S26:V26"/>
    <mergeCell ref="P25:R25"/>
    <mergeCell ref="S25:V25"/>
    <mergeCell ref="C25:D25"/>
    <mergeCell ref="E25:F25"/>
    <mergeCell ref="G25:I25"/>
    <mergeCell ref="J25:L25"/>
    <mergeCell ref="M25:O25"/>
    <mergeCell ref="A19:B19"/>
    <mergeCell ref="AT19:AW19"/>
    <mergeCell ref="A20:B20"/>
    <mergeCell ref="AH20:AP20"/>
    <mergeCell ref="AT20:AW20"/>
    <mergeCell ref="AL25:AO25"/>
    <mergeCell ref="AP25:AS25"/>
    <mergeCell ref="AT25:AW25"/>
    <mergeCell ref="W25:Z25"/>
    <mergeCell ref="AA25:AD25"/>
    <mergeCell ref="AE25:AG25"/>
    <mergeCell ref="AH25:AK25"/>
    <mergeCell ref="J17:K17"/>
    <mergeCell ref="AE17:AG17"/>
    <mergeCell ref="AT17:AW17"/>
    <mergeCell ref="P16:R16"/>
    <mergeCell ref="S16:V16"/>
    <mergeCell ref="W16:Z16"/>
    <mergeCell ref="AA16:AD16"/>
    <mergeCell ref="AE16:AG16"/>
    <mergeCell ref="AH16:AK16"/>
    <mergeCell ref="A16:B16"/>
    <mergeCell ref="C16:D16"/>
    <mergeCell ref="E16:F16"/>
    <mergeCell ref="G16:I16"/>
    <mergeCell ref="J16:L16"/>
    <mergeCell ref="M16:O16"/>
    <mergeCell ref="AP14:AS14"/>
    <mergeCell ref="AT14:AW14"/>
    <mergeCell ref="A15:B15"/>
    <mergeCell ref="J15:K15"/>
    <mergeCell ref="AA15:AB15"/>
    <mergeCell ref="AH15:AK15"/>
    <mergeCell ref="AP15:AS15"/>
    <mergeCell ref="AT15:AW15"/>
    <mergeCell ref="S14:V14"/>
    <mergeCell ref="W14:Z14"/>
    <mergeCell ref="AA14:AD14"/>
    <mergeCell ref="AE14:AG14"/>
    <mergeCell ref="AH14:AK14"/>
    <mergeCell ref="AL14:AO14"/>
    <mergeCell ref="AL16:AO16"/>
    <mergeCell ref="AP16:AS16"/>
    <mergeCell ref="AT16:AW16"/>
    <mergeCell ref="AL13:AO13"/>
    <mergeCell ref="AP13:AS13"/>
    <mergeCell ref="AT13:AW13"/>
    <mergeCell ref="A14:B14"/>
    <mergeCell ref="C14:D14"/>
    <mergeCell ref="E14:F14"/>
    <mergeCell ref="G14:I14"/>
    <mergeCell ref="J14:L14"/>
    <mergeCell ref="M14:O14"/>
    <mergeCell ref="P14:R14"/>
    <mergeCell ref="P13:R13"/>
    <mergeCell ref="S13:V13"/>
    <mergeCell ref="W13:Z13"/>
    <mergeCell ref="AA13:AD13"/>
    <mergeCell ref="AE13:AG13"/>
    <mergeCell ref="AH13:AK13"/>
    <mergeCell ref="A13:B13"/>
    <mergeCell ref="C13:D13"/>
    <mergeCell ref="E13:F13"/>
    <mergeCell ref="G13:I13"/>
    <mergeCell ref="J13:L13"/>
    <mergeCell ref="M13:O13"/>
    <mergeCell ref="AA12:AD12"/>
    <mergeCell ref="AE12:AG12"/>
    <mergeCell ref="AH12:AK12"/>
    <mergeCell ref="AL12:AO12"/>
    <mergeCell ref="AP12:AS12"/>
    <mergeCell ref="AT12:AW12"/>
    <mergeCell ref="AT11:AW11"/>
    <mergeCell ref="A12:B12"/>
    <mergeCell ref="C12:D12"/>
    <mergeCell ref="E12:F12"/>
    <mergeCell ref="G12:I12"/>
    <mergeCell ref="J12:L12"/>
    <mergeCell ref="M12:O12"/>
    <mergeCell ref="P12:R12"/>
    <mergeCell ref="S12:V12"/>
    <mergeCell ref="W12:Z12"/>
    <mergeCell ref="W11:Z11"/>
    <mergeCell ref="AA11:AD11"/>
    <mergeCell ref="AE11:AG11"/>
    <mergeCell ref="AH11:AK11"/>
    <mergeCell ref="AL11:AO11"/>
    <mergeCell ref="AP11:AS11"/>
    <mergeCell ref="AP5:AS5"/>
    <mergeCell ref="AT5:AW5"/>
    <mergeCell ref="A11:B11"/>
    <mergeCell ref="C11:D11"/>
    <mergeCell ref="E11:F11"/>
    <mergeCell ref="G11:I11"/>
    <mergeCell ref="J11:L11"/>
    <mergeCell ref="M11:O11"/>
    <mergeCell ref="P11:R11"/>
    <mergeCell ref="S11:V11"/>
    <mergeCell ref="A5:V5"/>
    <mergeCell ref="W5:Z5"/>
    <mergeCell ref="AA5:AD5"/>
    <mergeCell ref="AE5:AG5"/>
    <mergeCell ref="AH5:AK5"/>
    <mergeCell ref="AL5:AO5"/>
    <mergeCell ref="AT6:AW7"/>
    <mergeCell ref="C8:D8"/>
    <mergeCell ref="E8:F8"/>
    <mergeCell ref="G8:I8"/>
    <mergeCell ref="J8:L8"/>
    <mergeCell ref="M8:O8"/>
    <mergeCell ref="P8:R8"/>
    <mergeCell ref="AA4:AD4"/>
    <mergeCell ref="AE4:AG4"/>
    <mergeCell ref="AH4:AK4"/>
    <mergeCell ref="AL4:AO4"/>
    <mergeCell ref="AP4:AS4"/>
    <mergeCell ref="AT4:AW4"/>
    <mergeCell ref="A2:P2"/>
    <mergeCell ref="Q2:S3"/>
    <mergeCell ref="T2:AW3"/>
    <mergeCell ref="A3:P3"/>
    <mergeCell ref="N4:P4"/>
    <mergeCell ref="Q4:S4"/>
    <mergeCell ref="T4:V4"/>
    <mergeCell ref="W4:Z4"/>
    <mergeCell ref="S8:V8"/>
    <mergeCell ref="W8:Z8"/>
    <mergeCell ref="AA8:AD8"/>
    <mergeCell ref="AE8:AG8"/>
    <mergeCell ref="AH6:AK7"/>
    <mergeCell ref="M6:O7"/>
    <mergeCell ref="P6:R7"/>
    <mergeCell ref="S6:V7"/>
    <mergeCell ref="W6:Z7"/>
    <mergeCell ref="AA6:AD7"/>
    <mergeCell ref="AE6:AG7"/>
    <mergeCell ref="A6:A7"/>
    <mergeCell ref="B6:B7"/>
    <mergeCell ref="C6:D7"/>
    <mergeCell ref="E6:F7"/>
    <mergeCell ref="G6:I7"/>
    <mergeCell ref="J6:L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2022-12-20T16:08:32Z</dcterms:modified>
</cp:coreProperties>
</file>